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Dropbox\Glavno\Planovi\1 rebalans\"/>
    </mc:Choice>
  </mc:AlternateContent>
  <xr:revisionPtr revIDLastSave="0" documentId="13_ncr:1_{5F15AD57-8F18-435D-9577-95F71B48FA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Plan prihoda i rashoda" sheetId="9" r:id="rId2"/>
    <sheet name="Rashodi funkcijska klasif." sheetId="10" r:id="rId3"/>
    <sheet name="Račun financiranja" sheetId="6" r:id="rId4"/>
    <sheet name="Posebni dio" sheetId="11" r:id="rId5"/>
  </sheets>
  <definedNames>
    <definedName name="_xlnm.Print_Area" localSheetId="1">'Plan prihoda i rashoda'!$B$1:$G$70</definedName>
    <definedName name="_xlnm.Print_Area" localSheetId="4">'Posebni dio'!$A$1:$G$142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1" l="1"/>
  <c r="G75" i="11"/>
  <c r="G76" i="11"/>
  <c r="F19" i="9"/>
  <c r="G8" i="1"/>
  <c r="H8" i="1"/>
  <c r="H11" i="1"/>
  <c r="G130" i="11" l="1"/>
  <c r="E130" i="11"/>
  <c r="G129" i="11"/>
  <c r="E129" i="11"/>
  <c r="G128" i="11"/>
  <c r="E128" i="11"/>
  <c r="G124" i="11"/>
  <c r="E124" i="11"/>
  <c r="G123" i="11"/>
  <c r="E123" i="11"/>
  <c r="G122" i="11"/>
  <c r="E122" i="11"/>
  <c r="G121" i="11"/>
  <c r="E121" i="11"/>
  <c r="G120" i="11"/>
  <c r="E120" i="11"/>
  <c r="E119" i="11"/>
  <c r="E118" i="11"/>
  <c r="E117" i="11"/>
  <c r="E116" i="11"/>
  <c r="E115" i="11"/>
  <c r="G97" i="11"/>
  <c r="E97" i="11"/>
  <c r="G96" i="11"/>
  <c r="E96" i="11"/>
  <c r="G95" i="11"/>
  <c r="E95" i="11"/>
  <c r="G91" i="11"/>
  <c r="E91" i="11"/>
  <c r="G90" i="11"/>
  <c r="E90" i="11"/>
  <c r="G89" i="11"/>
  <c r="E89" i="11"/>
  <c r="G88" i="11"/>
  <c r="G87" i="11"/>
  <c r="E87" i="11"/>
  <c r="G86" i="11"/>
  <c r="E86" i="11"/>
  <c r="G85" i="11"/>
  <c r="E85" i="11"/>
  <c r="G84" i="11"/>
  <c r="E84" i="11"/>
  <c r="G83" i="11"/>
  <c r="E83" i="11"/>
  <c r="G82" i="11"/>
  <c r="E82" i="11"/>
  <c r="G81" i="11"/>
  <c r="E81" i="11"/>
  <c r="G80" i="11"/>
  <c r="E80" i="11"/>
  <c r="G79" i="11"/>
  <c r="G78" i="11"/>
  <c r="G77" i="11"/>
  <c r="G73" i="11"/>
  <c r="E73" i="11"/>
  <c r="G72" i="11"/>
  <c r="E72" i="11"/>
  <c r="G71" i="11"/>
  <c r="E71" i="11"/>
  <c r="G70" i="11"/>
  <c r="E70" i="11"/>
  <c r="G69" i="11"/>
  <c r="E69" i="11"/>
  <c r="G68" i="11"/>
  <c r="E68" i="11"/>
  <c r="G67" i="11"/>
  <c r="E67" i="11"/>
  <c r="G66" i="11"/>
  <c r="E66" i="11"/>
  <c r="G62" i="11"/>
  <c r="E62" i="11"/>
  <c r="G60" i="11"/>
  <c r="E60" i="11"/>
  <c r="G59" i="11"/>
  <c r="E59" i="11"/>
  <c r="G58" i="11"/>
  <c r="E58" i="11"/>
  <c r="C57" i="11"/>
  <c r="E57" i="11" s="1"/>
  <c r="G52" i="11"/>
  <c r="E52" i="11"/>
  <c r="G51" i="11"/>
  <c r="E51" i="11"/>
  <c r="G50" i="11"/>
  <c r="E50" i="11"/>
  <c r="G49" i="11"/>
  <c r="E49" i="11"/>
  <c r="G48" i="11"/>
  <c r="E48" i="11"/>
  <c r="G47" i="11"/>
  <c r="E47" i="11"/>
  <c r="G31" i="11"/>
  <c r="E31" i="11"/>
  <c r="G30" i="11"/>
  <c r="E30" i="11"/>
  <c r="G29" i="11"/>
  <c r="C29" i="11"/>
  <c r="E29" i="11" s="1"/>
  <c r="G28" i="11"/>
  <c r="E28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5" i="11"/>
  <c r="E15" i="11"/>
  <c r="G14" i="11"/>
  <c r="E14" i="11"/>
  <c r="G12" i="11"/>
  <c r="E12" i="11"/>
  <c r="G11" i="11"/>
  <c r="E11" i="11"/>
  <c r="G10" i="11"/>
  <c r="C10" i="11"/>
  <c r="C9" i="11" s="1"/>
  <c r="E9" i="11" s="1"/>
  <c r="G9" i="11"/>
  <c r="G8" i="11"/>
  <c r="G7" i="11"/>
  <c r="E10" i="11" l="1"/>
  <c r="C8" i="11"/>
  <c r="E8" i="11" l="1"/>
  <c r="C7" i="11"/>
  <c r="E7" i="11" s="1"/>
  <c r="E13" i="10" l="1"/>
  <c r="G12" i="10"/>
  <c r="E12" i="10"/>
  <c r="G11" i="10"/>
  <c r="E11" i="10"/>
  <c r="F8" i="1" l="1"/>
  <c r="F11" i="1"/>
  <c r="F14" i="1" l="1"/>
  <c r="H14" i="1"/>
  <c r="G11" i="1"/>
  <c r="G14" i="1" s="1"/>
</calcChain>
</file>

<file path=xl/sharedStrings.xml><?xml version="1.0" encoding="utf-8"?>
<sst xmlns="http://schemas.openxmlformats.org/spreadsheetml/2006/main" count="267" uniqueCount="105">
  <si>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</si>
  <si>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</si>
  <si>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</si>
  <si>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</si>
  <si>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</si>
  <si>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</si>
  <si>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</si>
  <si>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</si>
  <si>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</si>
  <si>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</si>
  <si>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</si>
  <si>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</si>
  <si>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</si>
  <si>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 xml:space="preserve">A. RAČUN PRIHODA I RASHODA </t>
  </si>
  <si>
    <t>Razred</t>
  </si>
  <si>
    <t>Skupina</t>
  </si>
  <si>
    <t>Izvor</t>
  </si>
  <si>
    <t>RASHODI PREMA FUNKCIJSKOJ KLASIFIKACIJI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</si>
  <si>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</si>
  <si>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</si>
  <si>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</si>
  <si>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</si>
  <si>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</si>
  <si>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A) SAŽETAK RAČUNA PRIHODA I RASHODA</t>
  </si>
  <si>
    <t>B) SAŽETAK RAČUNA FINANCIRANJA</t>
  </si>
  <si>
    <t>UKUPAN DONOS VIŠKA / MANJKA IZ PRETHODNE(IH) GODINE***</t>
  </si>
  <si>
    <t>Plan za 2023.</t>
  </si>
  <si>
    <t>C) PRENESENI VIŠAK ILI PRENESENI MANJAK I VIŠEGODIŠNJI PLAN URAVNOTEŽENJA</t>
  </si>
  <si>
    <t>Naziv</t>
  </si>
  <si>
    <t>VIŠAK  IZ PRETHODNE(IH) GODINE KOJI ĆE SE RASPOREDITI</t>
  </si>
  <si>
    <t>MANJAK IZ PRETHODNE(IH) GODINE KOJI ĆE SE  POKRITI</t>
  </si>
  <si>
    <t>Oznaka</t>
  </si>
  <si>
    <t>Indeks</t>
  </si>
  <si>
    <t>Plan 2023.</t>
  </si>
  <si>
    <t>6 Prihodi poslovanja</t>
  </si>
  <si>
    <t>63 Pomoći iz inozemstva i od subjekata unutar općeg proračuna</t>
  </si>
  <si>
    <t>Izvor: 52 Pomoći - proračunski korisnici</t>
  </si>
  <si>
    <t>64 Prihodi od imovine</t>
  </si>
  <si>
    <t>Izvor: 32 Vlastiti prihodi - proračunski korisnici</t>
  </si>
  <si>
    <t>65 Prihodi od upravnih i administrativnih pristojbi, pristojbi po posebnim propisima i naknada</t>
  </si>
  <si>
    <t>Izvor: 43 Prihodi za posebne namjene - proračunski korisnici</t>
  </si>
  <si>
    <t>66 Prihodi od prodaje proizvoda i robe te pruženih usluga i prihodi od donacija te povrati po protestiranim jamstvima</t>
  </si>
  <si>
    <t>Izvor: 62 Donacije - proračunski korisnici</t>
  </si>
  <si>
    <t>67 Prihodi iz nadležnog proračuna i od HZZO-a temeljem ugovornih obveza</t>
  </si>
  <si>
    <t>Izvor: 11 Opći prihodi i primici</t>
  </si>
  <si>
    <t>Izvor: 44 Prihodi za decentralizirane funkcije</t>
  </si>
  <si>
    <t>Izvor: 51 Pomoći</t>
  </si>
  <si>
    <t>SVEUKUPNO PRIHODI</t>
  </si>
  <si>
    <t>3 Rashodi poslovanja</t>
  </si>
  <si>
    <t>31 Rashodi za zaposlene</t>
  </si>
  <si>
    <t>Izvor: 38 Prenesena sredstva - vlastiti prihodi proračunskih korisnika</t>
  </si>
  <si>
    <t>32 Materijalni rashodi</t>
  </si>
  <si>
    <t>Izvor: 48 Prenesena sredstva - namjenski prihodi</t>
  </si>
  <si>
    <t>Izvor: 68 Prenesena sredstva - donacije</t>
  </si>
  <si>
    <t>34 Financijski rashodi</t>
  </si>
  <si>
    <t>37 Naknade građanima i kućanstvima na temelju osiguranja i druge naknade</t>
  </si>
  <si>
    <t>4 Rashodi za nabavu nefinancijske imovine</t>
  </si>
  <si>
    <t>42 Rashodi za nabavu proizvedene dugotrajne imovine</t>
  </si>
  <si>
    <t>SVEUKUPNO RASHODI</t>
  </si>
  <si>
    <t>Funk. klas: 0912 Osnovno obrazovanje</t>
  </si>
  <si>
    <t>Funk. klas: 0980 Usluge obrazovanja koje nisu drugdje svrstane</t>
  </si>
  <si>
    <t>SVEUKUPNO RASHODI I IZDACI</t>
  </si>
  <si>
    <t>RKP br.: 10653 OŠ MARIA MARTINOLIĆA MALI LOŠINJ</t>
  </si>
  <si>
    <t>Program: 5301 Osnovnoškolsko obrazovanje</t>
  </si>
  <si>
    <t>A 530101 Osiguravanje uvjeta rada</t>
  </si>
  <si>
    <t>Izvor: 321 Vlastiti prihodi - proračunski korisnici</t>
  </si>
  <si>
    <t>Izvor: 383 Prenesena sredstva - vlastiti prihodi proračunskih korisnika</t>
  </si>
  <si>
    <t>Izvor: 431 Prihodi za posebne namjene - proračunski korisnici</t>
  </si>
  <si>
    <t>Izvor: 441 Prihodi za decentralizirane funkcije - OŠ</t>
  </si>
  <si>
    <t>Izvor: 483 Prenesena sredstva - namjenski prihodi - proračunski korisnici</t>
  </si>
  <si>
    <t>Izvor: 521 Pomoći - proračunski korisnici</t>
  </si>
  <si>
    <t>Izvor: 621 Donacije - proračunski korisnici</t>
  </si>
  <si>
    <t>Izvor: 682 Prenesena sredstva - donacije - proračunski korisnici</t>
  </si>
  <si>
    <t>T 530102 Investicijsko održavanje objekata i opreme</t>
  </si>
  <si>
    <t>A 530106 Nabava udžbenika za učenike OŠ</t>
  </si>
  <si>
    <t>Program: 5302 Unapređenje kvalitete odgojno obrazovnog sustava</t>
  </si>
  <si>
    <t>A 530202 Produženi boravak učenika-putnika</t>
  </si>
  <si>
    <t>A 530209 Sufinanciranje rada pomoćnika u nastavi</t>
  </si>
  <si>
    <t>Izvor: 111 Porezni i ostali prihodi</t>
  </si>
  <si>
    <t>Izvor: 116 Predfinanciranje EU projekata</t>
  </si>
  <si>
    <t>Izvor: 512 Pomoći iz državnog proračuna</t>
  </si>
  <si>
    <t>Izvor: 515 Pomoći za provođenje EU projekata</t>
  </si>
  <si>
    <t>A 530222 Programi školskog kurikuluma</t>
  </si>
  <si>
    <t>Izvor: 582 Prenesena sredstva - pomoći - proračunski korisnici</t>
  </si>
  <si>
    <t>A 530233 Projekt "Školska shema" - EU</t>
  </si>
  <si>
    <t>Program: 5306 Obilježavanje postignuća učenika i nastavnika</t>
  </si>
  <si>
    <t>A 530604 Natjecanja i smotre</t>
  </si>
  <si>
    <t>Program: 5308 Kapitalna ulaganja u odgojno obrazovnu infrastrukturu</t>
  </si>
  <si>
    <t>K 530801 Opremanje ustanova školstva</t>
  </si>
  <si>
    <t xml:space="preserve">       M.P.                  </t>
  </si>
  <si>
    <t>ravnatelj:</t>
  </si>
  <si>
    <t>Mali Lošinj</t>
  </si>
  <si>
    <t>Ostvarenje 2022.</t>
  </si>
  <si>
    <t>Indeks / ostvarenje</t>
  </si>
  <si>
    <t>Novi plan 2023.</t>
  </si>
  <si>
    <t>Indeks / novi plan</t>
  </si>
  <si>
    <t>A. RA?UN PRIHODA I RASHODA</t>
  </si>
  <si>
    <t>68 Kazne, upravne mjere i ostali prihodi</t>
  </si>
  <si>
    <t>Izvor: 58 Prenesena sredstva - pomoći</t>
  </si>
  <si>
    <t>SVEUKUPNO</t>
  </si>
  <si>
    <t>A 530107 Prehrana za učenike u osnovnim školama</t>
  </si>
  <si>
    <t>T 530238 Jedna voćka za svakog prvašića</t>
  </si>
  <si>
    <t>Izvršenje 2022.</t>
  </si>
  <si>
    <t>Plan 2023</t>
  </si>
  <si>
    <t>1. IZMJENE I DOPUNE FINANCIJSKOG PLANA OŠ MARIA MARTINOLIĆA MALI LOŠINJ 
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</si>
</sst>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7.5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14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5" fillId="0" borderId="6" xfId="0" applyFont="1" applyBorder="1" applyAlignment="1">
      <alignment horizontal="center" vertical="center" wrapText="1" indent="1"/>
    </xf>
    <xf numFmtId="0" fontId="16" fillId="0" borderId="0" xfId="0" applyFont="1" applyAlignment="1">
      <alignment horizontal="left" indent="1"/>
    </xf>
    <xf numFmtId="4" fontId="17" fillId="5" borderId="7" xfId="0" applyNumberFormat="1" applyFont="1" applyFill="1" applyBorder="1" applyAlignment="1">
      <alignment horizontal="left" wrapText="1" indent="1"/>
    </xf>
    <xf numFmtId="0" fontId="16" fillId="5" borderId="0" xfId="0" applyFont="1" applyFill="1" applyAlignment="1">
      <alignment horizontal="left" indent="1"/>
    </xf>
    <xf numFmtId="4" fontId="17" fillId="5" borderId="7" xfId="0" applyNumberFormat="1" applyFont="1" applyFill="1" applyBorder="1" applyAlignment="1">
      <alignment horizontal="right" wrapText="1" indent="1"/>
    </xf>
    <xf numFmtId="4" fontId="16" fillId="5" borderId="0" xfId="0" applyNumberFormat="1" applyFont="1" applyFill="1" applyAlignment="1">
      <alignment horizontal="left" indent="1"/>
    </xf>
    <xf numFmtId="4" fontId="18" fillId="5" borderId="7" xfId="0" applyNumberFormat="1" applyFont="1" applyFill="1" applyBorder="1" applyAlignment="1">
      <alignment horizontal="right" wrapText="1" indent="1"/>
    </xf>
    <xf numFmtId="4" fontId="18" fillId="5" borderId="7" xfId="0" applyNumberFormat="1" applyFont="1" applyFill="1" applyBorder="1" applyAlignment="1">
      <alignment horizontal="left" wrapText="1" indent="1"/>
    </xf>
    <xf numFmtId="4" fontId="17" fillId="6" borderId="7" xfId="0" applyNumberFormat="1" applyFont="1" applyFill="1" applyBorder="1" applyAlignment="1">
      <alignment horizontal="right" wrapText="1" indent="1"/>
    </xf>
    <xf numFmtId="4" fontId="14" fillId="0" borderId="0" xfId="0" applyNumberFormat="1" applyFont="1" applyAlignment="1">
      <alignment horizontal="left" indent="1"/>
    </xf>
    <xf numFmtId="0" fontId="17" fillId="5" borderId="7" xfId="0" applyFont="1" applyFill="1" applyBorder="1" applyAlignment="1">
      <alignment horizontal="left" wrapText="1" indent="3"/>
    </xf>
    <xf numFmtId="4" fontId="19" fillId="7" borderId="7" xfId="0" applyNumberFormat="1" applyFont="1" applyFill="1" applyBorder="1" applyAlignment="1">
      <alignment horizontal="right" wrapText="1" indent="1"/>
    </xf>
    <xf numFmtId="4" fontId="18" fillId="8" borderId="7" xfId="0" applyNumberFormat="1" applyFont="1" applyFill="1" applyBorder="1" applyAlignment="1">
      <alignment horizontal="right" wrapText="1" indent="1"/>
    </xf>
    <xf numFmtId="4" fontId="18" fillId="8" borderId="7" xfId="0" applyNumberFormat="1" applyFont="1" applyFill="1" applyBorder="1" applyAlignment="1">
      <alignment horizontal="left" wrapText="1" indent="1"/>
    </xf>
    <xf numFmtId="49" fontId="9" fillId="0" borderId="0" xfId="1" applyNumberFormat="1" applyAlignment="1">
      <alignment horizontal="center"/>
    </xf>
    <xf numFmtId="0" fontId="9" fillId="0" borderId="0" xfId="1" applyAlignment="1">
      <alignment horizontal="left"/>
    </xf>
    <xf numFmtId="0" fontId="9" fillId="0" borderId="0" xfId="1" applyAlignment="1">
      <alignment horizontal="right"/>
    </xf>
    <xf numFmtId="0" fontId="9" fillId="0" borderId="0" xfId="1" applyAlignment="1">
      <alignment horizontal="center"/>
    </xf>
    <xf numFmtId="0" fontId="9" fillId="0" borderId="0" xfId="1"/>
    <xf numFmtId="49" fontId="9" fillId="0" borderId="0" xfId="1" applyNumberFormat="1" applyAlignment="1">
      <alignment horizontal="right"/>
    </xf>
    <xf numFmtId="0" fontId="17" fillId="0" borderId="0" xfId="0" applyFont="1" applyFill="1" applyBorder="1" applyAlignment="1">
      <alignment horizontal="left" wrapText="1" indent="1"/>
    </xf>
    <xf numFmtId="4" fontId="17" fillId="0" borderId="0" xfId="0" applyNumberFormat="1" applyFont="1" applyFill="1" applyBorder="1" applyAlignment="1">
      <alignment horizontal="right" wrapText="1" indent="1"/>
    </xf>
    <xf numFmtId="4" fontId="18" fillId="0" borderId="7" xfId="0" applyNumberFormat="1" applyFont="1" applyBorder="1" applyAlignment="1">
      <alignment horizontal="right" wrapText="1" indent="1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 indent="1"/>
    </xf>
    <xf numFmtId="4" fontId="17" fillId="0" borderId="0" xfId="0" applyNumberFormat="1" applyFont="1" applyFill="1" applyBorder="1" applyAlignment="1">
      <alignment horizontal="left" wrapText="1" indent="1"/>
    </xf>
    <xf numFmtId="4" fontId="18" fillId="0" borderId="0" xfId="0" applyNumberFormat="1" applyFont="1" applyFill="1" applyBorder="1" applyAlignment="1">
      <alignment horizontal="right" wrapText="1" indent="1"/>
    </xf>
    <xf numFmtId="4" fontId="18" fillId="0" borderId="0" xfId="0" applyNumberFormat="1" applyFont="1" applyFill="1" applyBorder="1" applyAlignment="1">
      <alignment horizontal="left" wrapText="1" indent="1"/>
    </xf>
    <xf numFmtId="0" fontId="15" fillId="0" borderId="8" xfId="0" applyFont="1" applyBorder="1" applyAlignment="1">
      <alignment horizontal="center" vertical="center" wrapText="1" indent="1"/>
    </xf>
    <xf numFmtId="0" fontId="15" fillId="0" borderId="9" xfId="0" applyFont="1" applyBorder="1" applyAlignment="1">
      <alignment horizontal="center" vertical="center" wrapText="1" indent="1"/>
    </xf>
    <xf numFmtId="0" fontId="15" fillId="0" borderId="10" xfId="0" applyFont="1" applyBorder="1" applyAlignment="1">
      <alignment horizontal="center" vertical="center" wrapText="1" indent="1"/>
    </xf>
    <xf numFmtId="0" fontId="17" fillId="5" borderId="11" xfId="0" applyFont="1" applyFill="1" applyBorder="1" applyAlignment="1">
      <alignment horizontal="left" wrapText="1" indent="1"/>
    </xf>
    <xf numFmtId="4" fontId="17" fillId="5" borderId="12" xfId="0" applyNumberFormat="1" applyFont="1" applyFill="1" applyBorder="1" applyAlignment="1">
      <alignment horizontal="left" wrapText="1" indent="1"/>
    </xf>
    <xf numFmtId="4" fontId="17" fillId="5" borderId="12" xfId="0" applyNumberFormat="1" applyFont="1" applyFill="1" applyBorder="1" applyAlignment="1">
      <alignment horizontal="right" wrapText="1" indent="1"/>
    </xf>
    <xf numFmtId="0" fontId="17" fillId="5" borderId="11" xfId="0" applyFont="1" applyFill="1" applyBorder="1" applyAlignment="1">
      <alignment horizontal="left" wrapText="1" indent="2"/>
    </xf>
    <xf numFmtId="0" fontId="18" fillId="5" borderId="11" xfId="0" applyFont="1" applyFill="1" applyBorder="1" applyAlignment="1">
      <alignment horizontal="left" wrapText="1" indent="3"/>
    </xf>
    <xf numFmtId="0" fontId="17" fillId="6" borderId="11" xfId="0" applyFont="1" applyFill="1" applyBorder="1" applyAlignment="1">
      <alignment horizontal="left" wrapText="1" indent="1"/>
    </xf>
    <xf numFmtId="4" fontId="17" fillId="6" borderId="12" xfId="0" applyNumberFormat="1" applyFont="1" applyFill="1" applyBorder="1" applyAlignment="1">
      <alignment horizontal="right" wrapText="1" indent="1"/>
    </xf>
    <xf numFmtId="0" fontId="17" fillId="6" borderId="13" xfId="0" applyFont="1" applyFill="1" applyBorder="1" applyAlignment="1">
      <alignment horizontal="left" wrapText="1" indent="1"/>
    </xf>
    <xf numFmtId="4" fontId="17" fillId="6" borderId="14" xfId="0" applyNumberFormat="1" applyFont="1" applyFill="1" applyBorder="1" applyAlignment="1">
      <alignment horizontal="right" wrapText="1" indent="1"/>
    </xf>
    <xf numFmtId="4" fontId="17" fillId="6" borderId="15" xfId="0" applyNumberFormat="1" applyFont="1" applyFill="1" applyBorder="1" applyAlignment="1">
      <alignment horizontal="right" wrapText="1" indent="1"/>
    </xf>
    <xf numFmtId="0" fontId="20" fillId="7" borderId="7" xfId="0" applyFont="1" applyFill="1" applyBorder="1" applyAlignment="1">
      <alignment horizontal="left" wrapText="1" indent="1"/>
    </xf>
    <xf numFmtId="4" fontId="20" fillId="7" borderId="7" xfId="0" applyNumberFormat="1" applyFont="1" applyFill="1" applyBorder="1" applyAlignment="1">
      <alignment horizontal="right" wrapText="1" indent="1"/>
    </xf>
    <xf numFmtId="0" fontId="16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left" indent="1"/>
    </xf>
    <xf numFmtId="4" fontId="17" fillId="0" borderId="7" xfId="0" applyNumberFormat="1" applyFont="1" applyBorder="1" applyAlignment="1">
      <alignment horizontal="right" wrapText="1" indent="1"/>
    </xf>
    <xf numFmtId="0" fontId="16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wrapText="1" indent="2"/>
    </xf>
    <xf numFmtId="0" fontId="17" fillId="0" borderId="0" xfId="0" applyFont="1" applyFill="1" applyBorder="1" applyAlignment="1">
      <alignment horizontal="left" wrapText="1" indent="3"/>
    </xf>
    <xf numFmtId="0" fontId="17" fillId="0" borderId="0" xfId="0" applyFont="1" applyFill="1" applyBorder="1" applyAlignment="1">
      <alignment horizontal="left" wrapText="1" indent="4"/>
    </xf>
    <xf numFmtId="0" fontId="17" fillId="0" borderId="0" xfId="0" applyFont="1" applyFill="1" applyBorder="1" applyAlignment="1">
      <alignment horizontal="left" wrapText="1" indent="5"/>
    </xf>
    <xf numFmtId="0" fontId="14" fillId="0" borderId="0" xfId="0" applyFont="1" applyFill="1" applyBorder="1" applyAlignment="1">
      <alignment horizontal="left" indent="1"/>
    </xf>
    <xf numFmtId="4" fontId="19" fillId="0" borderId="0" xfId="0" applyNumberFormat="1" applyFont="1" applyFill="1" applyBorder="1" applyAlignment="1">
      <alignment horizontal="right" wrapText="1" indent="1"/>
    </xf>
    <xf numFmtId="4" fontId="15" fillId="0" borderId="9" xfId="0" applyNumberFormat="1" applyFont="1" applyBorder="1" applyAlignment="1">
      <alignment horizontal="center" vertical="center" wrapText="1" indent="1"/>
    </xf>
    <xf numFmtId="4" fontId="15" fillId="0" borderId="10" xfId="0" applyNumberFormat="1" applyFont="1" applyBorder="1" applyAlignment="1">
      <alignment horizontal="center" vertical="center" wrapText="1" indent="1"/>
    </xf>
    <xf numFmtId="0" fontId="19" fillId="7" borderId="11" xfId="0" applyFont="1" applyFill="1" applyBorder="1" applyAlignment="1">
      <alignment horizontal="left" wrapText="1" indent="1"/>
    </xf>
    <xf numFmtId="4" fontId="19" fillId="7" borderId="12" xfId="0" applyNumberFormat="1" applyFont="1" applyFill="1" applyBorder="1" applyAlignment="1">
      <alignment horizontal="right" wrapText="1" indent="1"/>
    </xf>
    <xf numFmtId="0" fontId="18" fillId="5" borderId="11" xfId="0" applyFont="1" applyFill="1" applyBorder="1" applyAlignment="1">
      <alignment horizontal="left" wrapText="1" indent="1"/>
    </xf>
    <xf numFmtId="4" fontId="18" fillId="5" borderId="12" xfId="0" applyNumberFormat="1" applyFont="1" applyFill="1" applyBorder="1" applyAlignment="1">
      <alignment horizontal="right" wrapText="1" indent="1"/>
    </xf>
    <xf numFmtId="0" fontId="18" fillId="8" borderId="11" xfId="0" applyFont="1" applyFill="1" applyBorder="1" applyAlignment="1">
      <alignment horizontal="left" wrapText="1" indent="2"/>
    </xf>
    <xf numFmtId="4" fontId="18" fillId="8" borderId="12" xfId="0" applyNumberFormat="1" applyFont="1" applyFill="1" applyBorder="1" applyAlignment="1">
      <alignment horizontal="right" wrapText="1" indent="1"/>
    </xf>
    <xf numFmtId="0" fontId="17" fillId="5" borderId="11" xfId="0" applyFont="1" applyFill="1" applyBorder="1" applyAlignment="1">
      <alignment horizontal="left" wrapText="1" indent="3"/>
    </xf>
    <xf numFmtId="0" fontId="17" fillId="5" borderId="11" xfId="0" applyFont="1" applyFill="1" applyBorder="1" applyAlignment="1">
      <alignment horizontal="left" wrapText="1" indent="4"/>
    </xf>
    <xf numFmtId="0" fontId="17" fillId="5" borderId="11" xfId="0" applyFont="1" applyFill="1" applyBorder="1" applyAlignment="1">
      <alignment horizontal="left" wrapText="1" indent="5"/>
    </xf>
    <xf numFmtId="4" fontId="18" fillId="8" borderId="12" xfId="0" applyNumberFormat="1" applyFont="1" applyFill="1" applyBorder="1" applyAlignment="1">
      <alignment horizontal="left" wrapText="1" indent="1"/>
    </xf>
    <xf numFmtId="0" fontId="17" fillId="5" borderId="13" xfId="0" applyFont="1" applyFill="1" applyBorder="1" applyAlignment="1">
      <alignment horizontal="left" wrapText="1" indent="5"/>
    </xf>
    <xf numFmtId="4" fontId="17" fillId="5" borderId="14" xfId="0" applyNumberFormat="1" applyFont="1" applyFill="1" applyBorder="1" applyAlignment="1">
      <alignment horizontal="right" wrapText="1" indent="1"/>
    </xf>
    <xf numFmtId="4" fontId="17" fillId="5" borderId="14" xfId="0" applyNumberFormat="1" applyFont="1" applyFill="1" applyBorder="1" applyAlignment="1">
      <alignment horizontal="left" wrapText="1" indent="1"/>
    </xf>
    <xf numFmtId="4" fontId="17" fillId="5" borderId="15" xfId="0" applyNumberFormat="1" applyFont="1" applyFill="1" applyBorder="1" applyAlignment="1">
      <alignment horizontal="right" wrapText="1" indent="1"/>
    </xf>
    <xf numFmtId="0" fontId="1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6" fillId="0" borderId="0" xfId="0" quotePrefix="1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applyProtection="1">
      <alignment horizontal="right" wrapText="1"/>
    </xf>
    <xf numFmtId="3" fontId="6" fillId="0" borderId="0" xfId="0" quotePrefix="1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 wrapText="1"/>
    </xf>
    <xf numFmtId="4" fontId="6" fillId="4" borderId="3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2">
    <cellStyle name="Normalno" xfId="0" builtinId="0"/>
    <cellStyle name="Normalno 4" xfId="1" xr:uid="{9FB48153-3F68-422D-9D78-729E325D52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68</xdr:row>
      <xdr:rowOff>9525</xdr:rowOff>
    </xdr:from>
    <xdr:to>
      <xdr:col>2</xdr:col>
      <xdr:colOff>1685925</xdr:colOff>
      <xdr:row>68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B77A710-24A3-4080-8FA5-ECE67FECCFA9}"/>
            </a:ext>
          </a:extLst>
        </xdr:cNvPr>
        <xdr:cNvSpPr>
          <a:spLocks noChangeShapeType="1"/>
        </xdr:cNvSpPr>
      </xdr:nvSpPr>
      <xdr:spPr bwMode="auto">
        <a:xfrm flipV="1">
          <a:off x="733425" y="422529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25" t="s">
        <v>104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25" t="s">
        <v>22</v>
      </c>
      <c r="B3" s="125"/>
      <c r="C3" s="125"/>
      <c r="D3" s="125"/>
      <c r="E3" s="125"/>
      <c r="F3" s="125"/>
      <c r="G3" s="125"/>
      <c r="H3" s="125"/>
      <c r="I3" s="127"/>
      <c r="J3" s="127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25" t="s">
        <v>23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111"/>
      <c r="J6" s="65"/>
    </row>
    <row r="7" spans="1:10" x14ac:dyDescent="0.25">
      <c r="A7" s="24"/>
      <c r="B7" s="25"/>
      <c r="C7" s="25"/>
      <c r="D7" s="26"/>
      <c r="E7" s="27"/>
      <c r="F7" s="4" t="s">
        <v>102</v>
      </c>
      <c r="G7" s="4" t="s">
        <v>103</v>
      </c>
      <c r="H7" s="4" t="s">
        <v>94</v>
      </c>
      <c r="I7" s="112"/>
      <c r="J7" s="112"/>
    </row>
    <row r="8" spans="1:10" x14ac:dyDescent="0.25">
      <c r="A8" s="128" t="s">
        <v>0</v>
      </c>
      <c r="B8" s="129"/>
      <c r="C8" s="129"/>
      <c r="D8" s="129"/>
      <c r="E8" s="130"/>
      <c r="F8" s="36">
        <f>F9</f>
        <v>1861287.7841927137</v>
      </c>
      <c r="G8" s="36">
        <f t="shared" ref="G8:H8" si="0">G9</f>
        <v>2011791.41</v>
      </c>
      <c r="H8" s="36">
        <f t="shared" si="0"/>
        <v>2186465.6300000004</v>
      </c>
      <c r="I8" s="113"/>
      <c r="J8" s="113"/>
    </row>
    <row r="9" spans="1:10" x14ac:dyDescent="0.25">
      <c r="A9" s="131" t="s">
        <v>1</v>
      </c>
      <c r="B9" s="124"/>
      <c r="C9" s="124"/>
      <c r="D9" s="124"/>
      <c r="E9" s="132"/>
      <c r="F9" s="34">
        <v>1861287.7841927137</v>
      </c>
      <c r="G9" s="34">
        <v>2011791.41</v>
      </c>
      <c r="H9" s="34">
        <v>2186465.6300000004</v>
      </c>
      <c r="I9" s="113"/>
      <c r="J9" s="113"/>
    </row>
    <row r="10" spans="1:10" x14ac:dyDescent="0.25">
      <c r="A10" s="133" t="s">
        <v>2</v>
      </c>
      <c r="B10" s="132"/>
      <c r="C10" s="132"/>
      <c r="D10" s="132"/>
      <c r="E10" s="132"/>
      <c r="F10" s="29">
        <v>0</v>
      </c>
      <c r="G10" s="29"/>
      <c r="H10" s="29">
        <v>0</v>
      </c>
      <c r="I10" s="114"/>
      <c r="J10" s="114"/>
    </row>
    <row r="11" spans="1:10" x14ac:dyDescent="0.25">
      <c r="A11" s="32" t="s">
        <v>3</v>
      </c>
      <c r="B11" s="33"/>
      <c r="C11" s="33"/>
      <c r="D11" s="33"/>
      <c r="E11" s="33"/>
      <c r="F11" s="36">
        <f>F12+F13</f>
        <v>1855395.7765346069</v>
      </c>
      <c r="G11" s="36">
        <f>G12+G13</f>
        <v>2011791.41</v>
      </c>
      <c r="H11" s="36">
        <f>H12+H13</f>
        <v>2199940.59</v>
      </c>
      <c r="I11" s="113"/>
      <c r="J11" s="113"/>
    </row>
    <row r="12" spans="1:10" x14ac:dyDescent="0.25">
      <c r="A12" s="123" t="s">
        <v>4</v>
      </c>
      <c r="B12" s="124"/>
      <c r="C12" s="124"/>
      <c r="D12" s="124"/>
      <c r="E12" s="124"/>
      <c r="F12" s="34">
        <v>1835769.0741137429</v>
      </c>
      <c r="G12" s="34">
        <v>1999113.41</v>
      </c>
      <c r="H12" s="34">
        <v>2170585.33</v>
      </c>
      <c r="I12" s="113"/>
      <c r="J12" s="113"/>
    </row>
    <row r="13" spans="1:10" x14ac:dyDescent="0.25">
      <c r="A13" s="137" t="s">
        <v>5</v>
      </c>
      <c r="B13" s="132"/>
      <c r="C13" s="132"/>
      <c r="D13" s="132"/>
      <c r="E13" s="132"/>
      <c r="F13" s="35">
        <v>19626.702420864025</v>
      </c>
      <c r="G13" s="35">
        <v>12678</v>
      </c>
      <c r="H13" s="35">
        <v>29355.26</v>
      </c>
      <c r="I13" s="113"/>
      <c r="J13" s="113"/>
    </row>
    <row r="14" spans="1:10" x14ac:dyDescent="0.25">
      <c r="A14" s="136" t="s">
        <v>6</v>
      </c>
      <c r="B14" s="129"/>
      <c r="C14" s="129"/>
      <c r="D14" s="129"/>
      <c r="E14" s="129"/>
      <c r="F14" s="36">
        <f t="shared" ref="F14:H14" si="1">F8-F11</f>
        <v>5892.0076581067406</v>
      </c>
      <c r="G14" s="36">
        <f t="shared" si="1"/>
        <v>0</v>
      </c>
      <c r="H14" s="36">
        <f t="shared" si="1"/>
        <v>-13474.959999999497</v>
      </c>
      <c r="I14" s="113"/>
      <c r="J14" s="113"/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25" t="s">
        <v>24</v>
      </c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8" x14ac:dyDescent="0.25">
      <c r="A17" s="22"/>
      <c r="B17" s="20"/>
      <c r="C17" s="20"/>
      <c r="D17" s="20"/>
      <c r="E17" s="20"/>
      <c r="F17" s="20"/>
      <c r="G17" s="20"/>
      <c r="H17" s="21"/>
      <c r="I17" s="21"/>
      <c r="J17" s="21"/>
    </row>
    <row r="18" spans="1:10" x14ac:dyDescent="0.25">
      <c r="A18" s="24"/>
      <c r="B18" s="25"/>
      <c r="C18" s="25"/>
      <c r="D18" s="26"/>
      <c r="E18" s="27"/>
      <c r="F18" s="4" t="s">
        <v>11</v>
      </c>
      <c r="G18" s="4" t="s">
        <v>12</v>
      </c>
      <c r="H18" s="4" t="s">
        <v>26</v>
      </c>
      <c r="I18" s="112"/>
      <c r="J18" s="112"/>
    </row>
    <row r="19" spans="1:10" ht="15.75" customHeight="1" x14ac:dyDescent="0.25">
      <c r="A19" s="131" t="s">
        <v>7</v>
      </c>
      <c r="B19" s="134"/>
      <c r="C19" s="134"/>
      <c r="D19" s="134"/>
      <c r="E19" s="135"/>
      <c r="F19" s="30"/>
      <c r="G19" s="30"/>
      <c r="H19" s="30"/>
      <c r="I19" s="114"/>
      <c r="J19" s="114"/>
    </row>
    <row r="20" spans="1:10" x14ac:dyDescent="0.25">
      <c r="A20" s="131" t="s">
        <v>8</v>
      </c>
      <c r="B20" s="124"/>
      <c r="C20" s="124"/>
      <c r="D20" s="124"/>
      <c r="E20" s="124"/>
      <c r="F20" s="30"/>
      <c r="G20" s="30"/>
      <c r="H20" s="30"/>
      <c r="I20" s="114"/>
      <c r="J20" s="114"/>
    </row>
    <row r="21" spans="1:10" x14ac:dyDescent="0.25">
      <c r="A21" s="136" t="s">
        <v>9</v>
      </c>
      <c r="B21" s="129"/>
      <c r="C21" s="129"/>
      <c r="D21" s="129"/>
      <c r="E21" s="129"/>
      <c r="F21" s="28">
        <v>0</v>
      </c>
      <c r="G21" s="28">
        <v>0</v>
      </c>
      <c r="H21" s="28">
        <v>0</v>
      </c>
      <c r="I21" s="114"/>
      <c r="J21" s="114"/>
    </row>
    <row r="22" spans="1:10" ht="18" x14ac:dyDescent="0.25">
      <c r="A22" s="19"/>
      <c r="B22" s="20"/>
      <c r="C22" s="20"/>
      <c r="D22" s="20"/>
      <c r="E22" s="20"/>
      <c r="F22" s="20"/>
      <c r="G22" s="20"/>
      <c r="H22" s="21"/>
      <c r="I22" s="21"/>
      <c r="J22" s="21"/>
    </row>
    <row r="23" spans="1:10" ht="18" customHeight="1" x14ac:dyDescent="0.25">
      <c r="A23" s="125" t="s">
        <v>27</v>
      </c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8" x14ac:dyDescent="0.25">
      <c r="A24" s="19"/>
      <c r="B24" s="20"/>
      <c r="C24" s="20"/>
      <c r="D24" s="20"/>
      <c r="E24" s="20"/>
      <c r="F24" s="20"/>
      <c r="G24" s="20"/>
      <c r="H24" s="21"/>
      <c r="I24" s="21"/>
      <c r="J24" s="21"/>
    </row>
    <row r="25" spans="1:10" x14ac:dyDescent="0.25">
      <c r="A25" s="24"/>
      <c r="B25" s="25"/>
      <c r="C25" s="25"/>
      <c r="D25" s="26"/>
      <c r="E25" s="27"/>
      <c r="F25" s="4" t="s">
        <v>11</v>
      </c>
      <c r="G25" s="4" t="s">
        <v>12</v>
      </c>
      <c r="H25" s="4" t="s">
        <v>26</v>
      </c>
      <c r="I25" s="112"/>
      <c r="J25" s="112"/>
    </row>
    <row r="26" spans="1:10" x14ac:dyDescent="0.25">
      <c r="A26" s="138" t="s">
        <v>25</v>
      </c>
      <c r="B26" s="139"/>
      <c r="C26" s="139"/>
      <c r="D26" s="139"/>
      <c r="E26" s="140"/>
      <c r="F26" s="37">
        <v>14057.186276461609</v>
      </c>
      <c r="G26" s="37">
        <v>7583.42</v>
      </c>
      <c r="H26" s="119"/>
      <c r="I26" s="115"/>
      <c r="J26" s="116"/>
    </row>
    <row r="27" spans="1:10" ht="30" customHeight="1" x14ac:dyDescent="0.25">
      <c r="A27" s="141" t="s">
        <v>29</v>
      </c>
      <c r="B27" s="142"/>
      <c r="C27" s="142"/>
      <c r="D27" s="142"/>
      <c r="E27" s="143"/>
      <c r="F27" s="38">
        <v>7582.95</v>
      </c>
      <c r="G27" s="38"/>
      <c r="H27" s="120">
        <v>13474.959999999401</v>
      </c>
      <c r="I27" s="117"/>
      <c r="J27" s="118"/>
    </row>
    <row r="28" spans="1:10" ht="30" customHeight="1" x14ac:dyDescent="0.25">
      <c r="A28" s="141" t="s">
        <v>30</v>
      </c>
      <c r="B28" s="142"/>
      <c r="C28" s="142"/>
      <c r="D28" s="142"/>
      <c r="E28" s="143"/>
      <c r="F28" s="31"/>
      <c r="G28" s="31"/>
      <c r="H28" s="121"/>
      <c r="I28" s="117"/>
      <c r="J28" s="118"/>
    </row>
    <row r="31" spans="1:10" x14ac:dyDescent="0.25">
      <c r="A31" s="123" t="s">
        <v>10</v>
      </c>
      <c r="B31" s="124"/>
      <c r="C31" s="124"/>
      <c r="D31" s="124"/>
      <c r="E31" s="124"/>
      <c r="F31" s="35">
        <v>13474.96</v>
      </c>
      <c r="G31" s="35">
        <v>0</v>
      </c>
      <c r="H31" s="35">
        <v>0</v>
      </c>
    </row>
    <row r="32" spans="1:10" ht="11.25" customHeight="1" x14ac:dyDescent="0.25">
      <c r="A32" s="14"/>
      <c r="B32" s="15"/>
      <c r="C32" s="15"/>
      <c r="D32" s="15"/>
      <c r="E32" s="15"/>
      <c r="F32" s="16"/>
      <c r="G32" s="16"/>
      <c r="H32" s="16"/>
      <c r="I32" s="16"/>
      <c r="J32" s="16"/>
    </row>
  </sheetData>
  <mergeCells count="18">
    <mergeCell ref="A23:J23"/>
    <mergeCell ref="A31:E31"/>
    <mergeCell ref="A26:E26"/>
    <mergeCell ref="A28:E28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7D53-A93B-47E7-9252-0B2B395D7108}">
  <dimension ref="B1:O69"/>
  <sheetViews>
    <sheetView showGridLines="0" topLeftCell="A31" zoomScaleNormal="100" workbookViewId="0">
      <selection activeCell="I68" sqref="I68"/>
    </sheetView>
  </sheetViews>
  <sheetFormatPr defaultRowHeight="11.25" x14ac:dyDescent="0.15"/>
  <cols>
    <col min="1" max="1" width="0.7109375" style="39" customWidth="1"/>
    <col min="2" max="2" width="78.7109375" style="39" customWidth="1"/>
    <col min="3" max="3" width="21.85546875" style="39" customWidth="1"/>
    <col min="4" max="4" width="19.7109375" style="39" customWidth="1"/>
    <col min="5" max="5" width="15.5703125" style="39" customWidth="1"/>
    <col min="6" max="6" width="19.42578125" style="39" customWidth="1"/>
    <col min="7" max="7" width="14.42578125" style="39" customWidth="1"/>
    <col min="8" max="8" width="17.85546875" style="39" customWidth="1"/>
    <col min="9" max="9" width="13.140625" style="39" customWidth="1"/>
    <col min="10" max="10" width="14.42578125" style="39" customWidth="1"/>
    <col min="11" max="11" width="15.42578125" style="39" customWidth="1"/>
    <col min="12" max="12" width="0.85546875" style="39" customWidth="1"/>
    <col min="13" max="13" width="9.140625" style="39"/>
    <col min="14" max="14" width="14.7109375" style="39" customWidth="1"/>
    <col min="15" max="15" width="15" style="39" bestFit="1" customWidth="1"/>
    <col min="16" max="16384" width="9.140625" style="39"/>
  </cols>
  <sheetData>
    <row r="1" spans="2:15" ht="39" customHeight="1" x14ac:dyDescent="0.15">
      <c r="B1" s="125" t="s">
        <v>104</v>
      </c>
      <c r="C1" s="125"/>
      <c r="D1" s="125"/>
      <c r="E1" s="125"/>
      <c r="F1" s="125"/>
      <c r="G1" s="125"/>
      <c r="H1" s="125"/>
      <c r="I1" s="125"/>
      <c r="J1" s="125"/>
      <c r="K1" s="125"/>
    </row>
    <row r="3" spans="2:15" ht="15.75" x14ac:dyDescent="0.15">
      <c r="B3" s="144" t="s">
        <v>22</v>
      </c>
      <c r="C3" s="144"/>
      <c r="D3" s="144"/>
      <c r="E3" s="144"/>
      <c r="F3" s="144"/>
      <c r="G3" s="144"/>
      <c r="H3" s="144"/>
      <c r="I3" s="144"/>
      <c r="J3" s="145"/>
      <c r="K3" s="145"/>
    </row>
    <row r="4" spans="2:15" ht="9.75" customHeight="1" x14ac:dyDescent="0.15">
      <c r="B4" s="40"/>
      <c r="C4" s="40"/>
      <c r="D4" s="40"/>
      <c r="E4" s="40"/>
      <c r="F4" s="40"/>
      <c r="G4" s="40"/>
      <c r="H4" s="40"/>
      <c r="I4" s="40"/>
      <c r="J4" s="41"/>
      <c r="K4" s="41"/>
    </row>
    <row r="5" spans="2:15" ht="15.75" x14ac:dyDescent="0.25">
      <c r="B5" s="144" t="s">
        <v>23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2:15" ht="13.5" thickBot="1" x14ac:dyDescent="0.2">
      <c r="K6" s="65"/>
    </row>
    <row r="7" spans="2:15" s="43" customFormat="1" ht="26.25" thickBot="1" x14ac:dyDescent="0.2">
      <c r="B7" s="70" t="s">
        <v>31</v>
      </c>
      <c r="C7" s="71" t="s">
        <v>92</v>
      </c>
      <c r="D7" s="71" t="s">
        <v>33</v>
      </c>
      <c r="E7" s="71" t="s">
        <v>93</v>
      </c>
      <c r="F7" s="71" t="s">
        <v>94</v>
      </c>
      <c r="G7" s="72" t="s">
        <v>95</v>
      </c>
      <c r="H7" s="66"/>
      <c r="I7" s="66"/>
      <c r="J7" s="66"/>
      <c r="K7" s="66"/>
    </row>
    <row r="8" spans="2:15" s="45" customFormat="1" ht="12.75" x14ac:dyDescent="0.2">
      <c r="B8" s="73" t="s">
        <v>96</v>
      </c>
      <c r="C8" s="44"/>
      <c r="D8" s="44"/>
      <c r="E8" s="44"/>
      <c r="F8" s="44"/>
      <c r="G8" s="74"/>
      <c r="H8" s="67"/>
      <c r="I8" s="67"/>
      <c r="J8" s="67"/>
      <c r="K8" s="67"/>
    </row>
    <row r="9" spans="2:15" s="45" customFormat="1" ht="12.75" x14ac:dyDescent="0.2">
      <c r="B9" s="73" t="s">
        <v>34</v>
      </c>
      <c r="C9" s="46">
        <v>1861287.7841927137</v>
      </c>
      <c r="D9" s="46">
        <v>2011791.41</v>
      </c>
      <c r="E9" s="46">
        <v>108.0859943897694</v>
      </c>
      <c r="F9" s="46">
        <v>2186465.6300000004</v>
      </c>
      <c r="G9" s="75">
        <v>108.79863186213726</v>
      </c>
      <c r="H9" s="63"/>
      <c r="I9" s="63"/>
      <c r="J9" s="63"/>
      <c r="K9" s="63"/>
      <c r="O9" s="47"/>
    </row>
    <row r="10" spans="2:15" s="45" customFormat="1" ht="12.75" x14ac:dyDescent="0.2">
      <c r="B10" s="76" t="s">
        <v>35</v>
      </c>
      <c r="C10" s="46">
        <v>1624747.4377861836</v>
      </c>
      <c r="D10" s="46">
        <v>1690035</v>
      </c>
      <c r="E10" s="46">
        <v>104.0183206752906</v>
      </c>
      <c r="F10" s="46">
        <v>1872703.0000000005</v>
      </c>
      <c r="G10" s="75">
        <v>110.80853355108033</v>
      </c>
      <c r="H10" s="63"/>
      <c r="I10" s="63"/>
      <c r="J10" s="63"/>
      <c r="K10" s="63"/>
      <c r="O10" s="47"/>
    </row>
    <row r="11" spans="2:15" s="45" customFormat="1" ht="12.75" x14ac:dyDescent="0.2">
      <c r="B11" s="77" t="s">
        <v>36</v>
      </c>
      <c r="C11" s="48">
        <v>1624747.4377861836</v>
      </c>
      <c r="D11" s="48">
        <v>1690035</v>
      </c>
      <c r="E11" s="46">
        <v>104.0183206752906</v>
      </c>
      <c r="F11" s="48">
        <v>1872703.0000000005</v>
      </c>
      <c r="G11" s="75">
        <v>110.80853355108033</v>
      </c>
      <c r="H11" s="63"/>
      <c r="I11" s="68"/>
      <c r="J11" s="68"/>
      <c r="K11" s="68"/>
      <c r="O11" s="47"/>
    </row>
    <row r="12" spans="2:15" s="45" customFormat="1" ht="12.75" x14ac:dyDescent="0.2">
      <c r="B12" s="76" t="s">
        <v>37</v>
      </c>
      <c r="C12" s="46">
        <v>5.5876302342557569</v>
      </c>
      <c r="D12" s="46">
        <v>10</v>
      </c>
      <c r="E12" s="46">
        <v>178.9667458432304</v>
      </c>
      <c r="F12" s="46">
        <v>8</v>
      </c>
      <c r="G12" s="75">
        <v>80</v>
      </c>
      <c r="H12" s="63"/>
      <c r="I12" s="63"/>
      <c r="J12" s="63"/>
      <c r="K12" s="63"/>
      <c r="O12" s="47"/>
    </row>
    <row r="13" spans="2:15" s="45" customFormat="1" ht="12.75" x14ac:dyDescent="0.2">
      <c r="B13" s="77" t="s">
        <v>38</v>
      </c>
      <c r="C13" s="48">
        <v>5.5876302342557569</v>
      </c>
      <c r="D13" s="48">
        <v>10</v>
      </c>
      <c r="E13" s="46">
        <v>178.9667458432304</v>
      </c>
      <c r="F13" s="48">
        <v>8</v>
      </c>
      <c r="G13" s="75">
        <v>80</v>
      </c>
      <c r="H13" s="68"/>
      <c r="I13" s="68"/>
      <c r="J13" s="68"/>
      <c r="K13" s="68"/>
      <c r="O13" s="47"/>
    </row>
    <row r="14" spans="2:15" s="45" customFormat="1" ht="25.5" x14ac:dyDescent="0.2">
      <c r="B14" s="76" t="s">
        <v>39</v>
      </c>
      <c r="C14" s="46">
        <v>64815.66660030526</v>
      </c>
      <c r="D14" s="46">
        <v>85349</v>
      </c>
      <c r="E14" s="46">
        <v>131.67958377457779</v>
      </c>
      <c r="F14" s="46">
        <v>69074</v>
      </c>
      <c r="G14" s="75">
        <v>80.931235281022623</v>
      </c>
      <c r="H14" s="63"/>
      <c r="I14" s="63"/>
      <c r="J14" s="63"/>
      <c r="K14" s="63"/>
      <c r="O14" s="47"/>
    </row>
    <row r="15" spans="2:15" s="45" customFormat="1" ht="12.75" x14ac:dyDescent="0.2">
      <c r="B15" s="77" t="s">
        <v>40</v>
      </c>
      <c r="C15" s="48">
        <v>64815.66660030526</v>
      </c>
      <c r="D15" s="48">
        <v>85349</v>
      </c>
      <c r="E15" s="46">
        <v>131.67958377457779</v>
      </c>
      <c r="F15" s="48">
        <v>69074</v>
      </c>
      <c r="G15" s="75">
        <v>80.931235281022623</v>
      </c>
      <c r="H15" s="68"/>
      <c r="I15" s="68"/>
      <c r="J15" s="68"/>
      <c r="K15" s="68"/>
      <c r="O15" s="47"/>
    </row>
    <row r="16" spans="2:15" s="45" customFormat="1" ht="25.5" x14ac:dyDescent="0.2">
      <c r="B16" s="76" t="s">
        <v>41</v>
      </c>
      <c r="C16" s="46">
        <v>15608.396044860307</v>
      </c>
      <c r="D16" s="46">
        <v>6035</v>
      </c>
      <c r="E16" s="46">
        <v>38.665087576293701</v>
      </c>
      <c r="F16" s="46">
        <v>9689</v>
      </c>
      <c r="G16" s="75">
        <v>160.54681027340513</v>
      </c>
      <c r="H16" s="63"/>
      <c r="I16" s="63"/>
      <c r="J16" s="63"/>
      <c r="K16" s="63"/>
      <c r="O16" s="47"/>
    </row>
    <row r="17" spans="2:15" s="45" customFormat="1" ht="12.75" x14ac:dyDescent="0.2">
      <c r="B17" s="77" t="s">
        <v>38</v>
      </c>
      <c r="C17" s="48">
        <v>8479.8009157873767</v>
      </c>
      <c r="D17" s="48">
        <v>6035</v>
      </c>
      <c r="E17" s="46">
        <v>71.169123661432451</v>
      </c>
      <c r="F17" s="48">
        <v>5439</v>
      </c>
      <c r="G17" s="75">
        <v>90.124275062137528</v>
      </c>
      <c r="H17" s="68"/>
      <c r="I17" s="68"/>
      <c r="J17" s="68"/>
      <c r="K17" s="68"/>
      <c r="O17" s="47"/>
    </row>
    <row r="18" spans="2:15" s="45" customFormat="1" ht="12.75" x14ac:dyDescent="0.2">
      <c r="B18" s="77" t="s">
        <v>42</v>
      </c>
      <c r="C18" s="48">
        <v>7128.5951290729308</v>
      </c>
      <c r="D18" s="49"/>
      <c r="E18" s="46"/>
      <c r="F18" s="64">
        <v>4250</v>
      </c>
      <c r="G18" s="75"/>
      <c r="H18" s="69"/>
      <c r="I18" s="69"/>
      <c r="J18" s="69"/>
      <c r="K18" s="69"/>
      <c r="O18" s="47"/>
    </row>
    <row r="19" spans="2:15" s="45" customFormat="1" ht="12.75" x14ac:dyDescent="0.2">
      <c r="B19" s="76" t="s">
        <v>43</v>
      </c>
      <c r="C19" s="46">
        <v>154518.02243015461</v>
      </c>
      <c r="D19" s="46">
        <v>230362.41</v>
      </c>
      <c r="E19" s="46"/>
      <c r="F19" s="63">
        <f>SUM(F17:F18)</f>
        <v>9689</v>
      </c>
      <c r="G19" s="75">
        <v>103.02354885070008</v>
      </c>
      <c r="H19" s="63"/>
      <c r="I19" s="63"/>
      <c r="J19" s="63"/>
      <c r="K19" s="63"/>
      <c r="O19" s="47"/>
    </row>
    <row r="20" spans="2:15" s="45" customFormat="1" ht="12.75" x14ac:dyDescent="0.2">
      <c r="B20" s="77" t="s">
        <v>44</v>
      </c>
      <c r="C20" s="48">
        <v>10588.689362266905</v>
      </c>
      <c r="D20" s="48">
        <v>24507.91</v>
      </c>
      <c r="E20" s="46"/>
      <c r="F20" s="48">
        <v>31028.43</v>
      </c>
      <c r="G20" s="75">
        <v>126.60577748163757</v>
      </c>
      <c r="H20" s="63"/>
      <c r="I20" s="68"/>
      <c r="J20" s="68"/>
      <c r="K20" s="68"/>
      <c r="O20" s="47"/>
    </row>
    <row r="21" spans="2:15" s="45" customFormat="1" ht="12.75" x14ac:dyDescent="0.2">
      <c r="B21" s="77" t="s">
        <v>45</v>
      </c>
      <c r="C21" s="48">
        <v>114221.80901187868</v>
      </c>
      <c r="D21" s="48">
        <v>180123.7</v>
      </c>
      <c r="E21" s="46"/>
      <c r="F21" s="48">
        <v>170283.36</v>
      </c>
      <c r="G21" s="75">
        <v>94.536898808985143</v>
      </c>
      <c r="H21" s="63"/>
      <c r="I21" s="68"/>
      <c r="J21" s="68"/>
      <c r="K21" s="68"/>
      <c r="O21" s="47"/>
    </row>
    <row r="22" spans="2:15" s="45" customFormat="1" ht="12.75" x14ac:dyDescent="0.2">
      <c r="B22" s="77" t="s">
        <v>46</v>
      </c>
      <c r="C22" s="48">
        <v>29707.524056008726</v>
      </c>
      <c r="D22" s="48">
        <v>25730.799999999999</v>
      </c>
      <c r="E22" s="46"/>
      <c r="F22" s="48">
        <v>33679.839999999997</v>
      </c>
      <c r="G22" s="75">
        <v>139.97131841994809</v>
      </c>
      <c r="H22" s="68"/>
      <c r="I22" s="68"/>
      <c r="J22" s="68"/>
      <c r="K22" s="68"/>
      <c r="O22" s="47"/>
    </row>
    <row r="23" spans="2:15" s="45" customFormat="1" ht="12.75" x14ac:dyDescent="0.2">
      <c r="B23" s="76" t="s">
        <v>97</v>
      </c>
      <c r="C23" s="46">
        <v>1592.6737009755125</v>
      </c>
      <c r="D23" s="48"/>
      <c r="E23" s="46"/>
      <c r="F23" s="48"/>
      <c r="G23" s="75"/>
      <c r="H23" s="63"/>
      <c r="I23" s="63"/>
      <c r="J23" s="63"/>
      <c r="K23" s="63"/>
    </row>
    <row r="24" spans="2:15" s="45" customFormat="1" ht="12.75" x14ac:dyDescent="0.2">
      <c r="B24" s="77" t="s">
        <v>40</v>
      </c>
      <c r="C24" s="48">
        <v>1592.6737009755125</v>
      </c>
      <c r="D24" s="48"/>
      <c r="E24" s="46"/>
      <c r="F24" s="48"/>
      <c r="G24" s="75"/>
      <c r="H24" s="63"/>
      <c r="I24" s="63"/>
      <c r="J24" s="63"/>
      <c r="K24" s="63"/>
    </row>
    <row r="25" spans="2:15" s="45" customFormat="1" ht="12.75" x14ac:dyDescent="0.2">
      <c r="B25" s="78" t="s">
        <v>47</v>
      </c>
      <c r="C25" s="50">
        <v>1861287.7841927137</v>
      </c>
      <c r="D25" s="50">
        <v>2011791.41</v>
      </c>
      <c r="E25" s="50">
        <v>108.0859943897694</v>
      </c>
      <c r="F25" s="50">
        <v>2186465.6300000004</v>
      </c>
      <c r="G25" s="79">
        <v>108.79863186213726</v>
      </c>
      <c r="H25" s="63"/>
      <c r="I25" s="63"/>
      <c r="J25" s="63"/>
      <c r="K25" s="63"/>
    </row>
    <row r="26" spans="2:15" s="45" customFormat="1" ht="12.75" x14ac:dyDescent="0.2">
      <c r="B26" s="73" t="s">
        <v>48</v>
      </c>
      <c r="C26" s="46">
        <v>1835769.0741137429</v>
      </c>
      <c r="D26" s="46">
        <v>1999113.41</v>
      </c>
      <c r="E26" s="46">
        <v>108.89786946460653</v>
      </c>
      <c r="F26" s="46">
        <v>2170585.33</v>
      </c>
      <c r="G26" s="75">
        <v>108.69424511538843</v>
      </c>
      <c r="H26" s="68"/>
      <c r="I26" s="68"/>
      <c r="J26" s="68"/>
      <c r="K26" s="68"/>
    </row>
    <row r="27" spans="2:15" s="45" customFormat="1" ht="12.75" x14ac:dyDescent="0.2">
      <c r="B27" s="76" t="s">
        <v>49</v>
      </c>
      <c r="C27" s="46">
        <v>1581013.5025310237</v>
      </c>
      <c r="D27" s="46">
        <v>1660740.89</v>
      </c>
      <c r="E27" s="46">
        <v>105.04280243915322</v>
      </c>
      <c r="F27" s="46">
        <v>1732393.4100000001</v>
      </c>
      <c r="G27" s="75">
        <v>104.45514531770218</v>
      </c>
      <c r="H27" s="69"/>
      <c r="I27" s="69"/>
      <c r="J27" s="69"/>
      <c r="K27" s="69"/>
    </row>
    <row r="28" spans="2:15" s="45" customFormat="1" ht="12.75" x14ac:dyDescent="0.2">
      <c r="B28" s="77" t="s">
        <v>44</v>
      </c>
      <c r="C28" s="48">
        <v>8060.6463600769794</v>
      </c>
      <c r="D28" s="48">
        <v>21787.09</v>
      </c>
      <c r="E28" s="46">
        <v>270.28961483669326</v>
      </c>
      <c r="F28" s="48">
        <v>28810.02</v>
      </c>
      <c r="G28" s="75">
        <v>108.35972128448546</v>
      </c>
      <c r="H28" s="68"/>
      <c r="I28" s="69"/>
      <c r="J28" s="69"/>
      <c r="K28" s="69"/>
    </row>
    <row r="29" spans="2:15" s="45" customFormat="1" ht="12.75" x14ac:dyDescent="0.2">
      <c r="B29" s="77" t="s">
        <v>38</v>
      </c>
      <c r="C29" s="48">
        <v>187.06748954807884</v>
      </c>
      <c r="D29" s="49"/>
      <c r="E29" s="46"/>
      <c r="F29" s="49"/>
      <c r="G29" s="75"/>
      <c r="H29" s="68"/>
      <c r="I29" s="68"/>
      <c r="J29" s="68"/>
      <c r="K29" s="68"/>
    </row>
    <row r="30" spans="2:15" s="45" customFormat="1" ht="12.75" x14ac:dyDescent="0.2">
      <c r="B30" s="77" t="s">
        <v>40</v>
      </c>
      <c r="C30" s="48">
        <v>1214.1827593071869</v>
      </c>
      <c r="D30" s="49"/>
      <c r="E30" s="46"/>
      <c r="F30" s="49"/>
      <c r="G30" s="75"/>
      <c r="H30" s="68"/>
      <c r="I30" s="68"/>
      <c r="J30" s="68"/>
      <c r="K30" s="68"/>
    </row>
    <row r="31" spans="2:15" s="45" customFormat="1" ht="12.75" x14ac:dyDescent="0.2">
      <c r="B31" s="77" t="s">
        <v>52</v>
      </c>
      <c r="C31" s="48">
        <v>0</v>
      </c>
      <c r="D31" s="49"/>
      <c r="E31" s="46"/>
      <c r="F31" s="49"/>
      <c r="G31" s="75"/>
      <c r="H31" s="69"/>
      <c r="I31" s="69"/>
      <c r="J31" s="69"/>
      <c r="K31" s="69"/>
    </row>
    <row r="32" spans="2:15" s="45" customFormat="1" ht="12.75" x14ac:dyDescent="0.2">
      <c r="B32" s="77" t="s">
        <v>46</v>
      </c>
      <c r="C32" s="48">
        <v>23173.064545756206</v>
      </c>
      <c r="D32" s="48">
        <v>22023.8</v>
      </c>
      <c r="E32" s="46">
        <v>95.04051549380992</v>
      </c>
      <c r="F32" s="48">
        <v>24245.39</v>
      </c>
      <c r="G32" s="75">
        <v>144.31151754011572</v>
      </c>
      <c r="H32" s="63"/>
      <c r="I32" s="63"/>
      <c r="J32" s="63"/>
      <c r="K32" s="63"/>
    </row>
    <row r="33" spans="2:11" s="45" customFormat="1" ht="12.75" x14ac:dyDescent="0.2">
      <c r="B33" s="77" t="s">
        <v>36</v>
      </c>
      <c r="C33" s="48">
        <v>1548378.5413763353</v>
      </c>
      <c r="D33" s="48">
        <v>1616930</v>
      </c>
      <c r="E33" s="46">
        <v>104.42730616524368</v>
      </c>
      <c r="F33" s="48">
        <v>1679338</v>
      </c>
      <c r="G33" s="75">
        <v>103.85965997291163</v>
      </c>
      <c r="H33" s="68"/>
      <c r="I33" s="68"/>
      <c r="J33" s="68"/>
      <c r="K33" s="68"/>
    </row>
    <row r="34" spans="2:11" s="45" customFormat="1" ht="12.75" x14ac:dyDescent="0.2">
      <c r="B34" s="76" t="s">
        <v>51</v>
      </c>
      <c r="C34" s="46">
        <v>220535.7943825071</v>
      </c>
      <c r="D34" s="46">
        <v>311147.52000000002</v>
      </c>
      <c r="E34" s="46">
        <v>141.087083333208</v>
      </c>
      <c r="F34" s="46">
        <v>409164.64</v>
      </c>
      <c r="G34" s="75">
        <v>131.50181624459034</v>
      </c>
      <c r="H34" s="68"/>
      <c r="I34" s="68"/>
      <c r="J34" s="68"/>
      <c r="K34" s="68"/>
    </row>
    <row r="35" spans="2:11" s="45" customFormat="1" ht="12.75" x14ac:dyDescent="0.2">
      <c r="B35" s="77" t="s">
        <v>44</v>
      </c>
      <c r="C35" s="48">
        <v>2906.2990244873577</v>
      </c>
      <c r="D35" s="48">
        <v>2570.8200000000002</v>
      </c>
      <c r="E35" s="46">
        <v>88.456830434145274</v>
      </c>
      <c r="F35" s="48">
        <v>7370</v>
      </c>
      <c r="G35" s="75">
        <v>286.67895846461437</v>
      </c>
      <c r="H35" s="69"/>
      <c r="I35" s="69"/>
      <c r="J35" s="69"/>
      <c r="K35" s="69"/>
    </row>
    <row r="36" spans="2:11" s="45" customFormat="1" ht="12.75" x14ac:dyDescent="0.2">
      <c r="B36" s="77" t="s">
        <v>38</v>
      </c>
      <c r="C36" s="48">
        <v>1043.5105182825669</v>
      </c>
      <c r="D36" s="48">
        <v>1516</v>
      </c>
      <c r="E36" s="46">
        <v>145.27884227703493</v>
      </c>
      <c r="F36" s="48">
        <v>1353</v>
      </c>
      <c r="G36" s="75">
        <v>89.248021108179415</v>
      </c>
      <c r="H36" s="68"/>
      <c r="I36" s="68"/>
      <c r="J36" s="68"/>
      <c r="K36" s="68"/>
    </row>
    <row r="37" spans="2:11" s="45" customFormat="1" ht="12.75" x14ac:dyDescent="0.2">
      <c r="B37" s="77" t="s">
        <v>50</v>
      </c>
      <c r="C37" s="48">
        <v>1053.0068352246333</v>
      </c>
      <c r="D37" s="49"/>
      <c r="E37" s="46"/>
      <c r="F37" s="48">
        <v>424.03</v>
      </c>
      <c r="G37" s="75"/>
      <c r="H37" s="68"/>
      <c r="I37" s="68"/>
      <c r="J37" s="68"/>
      <c r="K37" s="68"/>
    </row>
    <row r="38" spans="2:11" s="45" customFormat="1" ht="12.75" x14ac:dyDescent="0.2">
      <c r="B38" s="77" t="s">
        <v>40</v>
      </c>
      <c r="C38" s="48">
        <v>56798.074192049906</v>
      </c>
      <c r="D38" s="48">
        <v>81175</v>
      </c>
      <c r="E38" s="46">
        <v>142.91857805869438</v>
      </c>
      <c r="F38" s="48">
        <v>60962.51</v>
      </c>
      <c r="G38" s="75">
        <v>75.100104712041883</v>
      </c>
      <c r="H38" s="69"/>
      <c r="I38" s="69"/>
      <c r="J38" s="69"/>
      <c r="K38" s="69"/>
    </row>
    <row r="39" spans="2:11" s="45" customFormat="1" ht="12.75" x14ac:dyDescent="0.2">
      <c r="B39" s="77" t="s">
        <v>45</v>
      </c>
      <c r="C39" s="48">
        <v>113814.29424646625</v>
      </c>
      <c r="D39" s="48">
        <v>179723.7</v>
      </c>
      <c r="E39" s="46">
        <v>157.9096028226526</v>
      </c>
      <c r="F39" s="48">
        <v>169868.36</v>
      </c>
      <c r="G39" s="75">
        <v>94.51639377555658</v>
      </c>
      <c r="H39" s="68"/>
      <c r="I39" s="68"/>
      <c r="J39" s="68"/>
      <c r="K39" s="68"/>
    </row>
    <row r="40" spans="2:11" s="45" customFormat="1" ht="12.75" x14ac:dyDescent="0.2">
      <c r="B40" s="77" t="s">
        <v>52</v>
      </c>
      <c r="C40" s="48">
        <v>767.49485699117383</v>
      </c>
      <c r="D40" s="49"/>
      <c r="E40" s="46"/>
      <c r="F40" s="48">
        <v>1570.69</v>
      </c>
      <c r="G40" s="75"/>
      <c r="H40" s="68"/>
      <c r="I40" s="68"/>
      <c r="J40" s="68"/>
      <c r="K40" s="68"/>
    </row>
    <row r="41" spans="2:11" s="45" customFormat="1" ht="12.75" x14ac:dyDescent="0.2">
      <c r="B41" s="77" t="s">
        <v>46</v>
      </c>
      <c r="C41" s="48">
        <v>6066.7413597451523</v>
      </c>
      <c r="D41" s="48">
        <v>3707</v>
      </c>
      <c r="E41" s="46">
        <v>61.103643293534461</v>
      </c>
      <c r="F41" s="48">
        <v>4232.8599999999997</v>
      </c>
      <c r="G41" s="75">
        <v>114.18559482060967</v>
      </c>
      <c r="H41" s="69"/>
      <c r="I41" s="69"/>
      <c r="J41" s="69"/>
      <c r="K41" s="69"/>
    </row>
    <row r="42" spans="2:11" s="45" customFormat="1" ht="12.75" x14ac:dyDescent="0.2">
      <c r="B42" s="77" t="s">
        <v>36</v>
      </c>
      <c r="C42" s="48">
        <v>38086.373349260073</v>
      </c>
      <c r="D42" s="48">
        <v>42455</v>
      </c>
      <c r="E42" s="46">
        <v>111.47031409548684</v>
      </c>
      <c r="F42" s="48">
        <v>159901</v>
      </c>
      <c r="G42" s="75">
        <v>376.63643858202806</v>
      </c>
      <c r="H42" s="63"/>
      <c r="I42" s="63"/>
      <c r="J42" s="63"/>
      <c r="K42" s="63"/>
    </row>
    <row r="43" spans="2:11" s="45" customFormat="1" ht="12.75" x14ac:dyDescent="0.2">
      <c r="B43" s="77" t="s">
        <v>98</v>
      </c>
      <c r="C43" s="48">
        <v>0</v>
      </c>
      <c r="D43" s="49"/>
      <c r="E43" s="46"/>
      <c r="F43" s="49"/>
      <c r="G43" s="75"/>
      <c r="H43" s="68"/>
      <c r="I43" s="68"/>
      <c r="J43" s="68"/>
      <c r="K43" s="68"/>
    </row>
    <row r="44" spans="2:11" s="45" customFormat="1" ht="12.75" x14ac:dyDescent="0.2">
      <c r="B44" s="77" t="s">
        <v>42</v>
      </c>
      <c r="C44" s="48">
        <v>0</v>
      </c>
      <c r="D44" s="49"/>
      <c r="E44" s="46"/>
      <c r="F44" s="48">
        <v>450</v>
      </c>
      <c r="G44" s="75"/>
      <c r="H44" s="68"/>
      <c r="I44" s="68"/>
      <c r="J44" s="68"/>
      <c r="K44" s="68"/>
    </row>
    <row r="45" spans="2:11" s="45" customFormat="1" ht="12.75" x14ac:dyDescent="0.2">
      <c r="B45" s="77" t="s">
        <v>53</v>
      </c>
      <c r="C45" s="48">
        <v>0</v>
      </c>
      <c r="D45" s="49"/>
      <c r="E45" s="46"/>
      <c r="F45" s="48">
        <v>3032.19</v>
      </c>
      <c r="G45" s="75"/>
      <c r="H45" s="63"/>
      <c r="I45" s="63"/>
      <c r="J45" s="63"/>
      <c r="K45" s="63"/>
    </row>
    <row r="46" spans="2:11" s="45" customFormat="1" ht="12.75" x14ac:dyDescent="0.2">
      <c r="B46" s="76" t="s">
        <v>54</v>
      </c>
      <c r="C46" s="46">
        <v>3557.0882361138756</v>
      </c>
      <c r="D46" s="46">
        <v>425</v>
      </c>
      <c r="E46" s="46">
        <v>11.947974629505204</v>
      </c>
      <c r="F46" s="46">
        <v>1806</v>
      </c>
      <c r="G46" s="75">
        <v>424.94117647058818</v>
      </c>
      <c r="H46" s="68"/>
      <c r="I46" s="68"/>
      <c r="J46" s="68"/>
      <c r="K46" s="68"/>
    </row>
    <row r="47" spans="2:11" s="45" customFormat="1" ht="12.75" x14ac:dyDescent="0.2">
      <c r="B47" s="77" t="s">
        <v>38</v>
      </c>
      <c r="C47" s="48">
        <v>6.2087729776362064</v>
      </c>
      <c r="D47" s="48">
        <v>25</v>
      </c>
      <c r="E47" s="46">
        <v>402.65604959384353</v>
      </c>
      <c r="F47" s="48">
        <v>15</v>
      </c>
      <c r="G47" s="75">
        <v>60</v>
      </c>
      <c r="H47" s="68"/>
      <c r="I47" s="68"/>
      <c r="J47" s="68"/>
      <c r="K47" s="68"/>
    </row>
    <row r="48" spans="2:11" s="45" customFormat="1" ht="12.75" x14ac:dyDescent="0.2">
      <c r="B48" s="77" t="s">
        <v>45</v>
      </c>
      <c r="C48" s="48">
        <v>407.51476541243602</v>
      </c>
      <c r="D48" s="48">
        <v>400</v>
      </c>
      <c r="E48" s="46">
        <v>98.155952605832454</v>
      </c>
      <c r="F48" s="48">
        <v>415</v>
      </c>
      <c r="G48" s="75">
        <v>103.75000000000001</v>
      </c>
      <c r="H48" s="63"/>
      <c r="I48" s="63"/>
      <c r="J48" s="63"/>
      <c r="K48" s="63"/>
    </row>
    <row r="49" spans="2:11" s="45" customFormat="1" ht="12.75" x14ac:dyDescent="0.2">
      <c r="B49" s="77" t="s">
        <v>36</v>
      </c>
      <c r="C49" s="48">
        <v>3143.3646977238036</v>
      </c>
      <c r="D49" s="49"/>
      <c r="E49" s="46"/>
      <c r="F49" s="48">
        <v>1376</v>
      </c>
      <c r="G49" s="75"/>
      <c r="H49" s="63"/>
      <c r="I49" s="63"/>
      <c r="J49" s="63"/>
      <c r="K49" s="63"/>
    </row>
    <row r="50" spans="2:11" s="45" customFormat="1" ht="12.75" x14ac:dyDescent="0.2">
      <c r="B50" s="76" t="s">
        <v>55</v>
      </c>
      <c r="C50" s="46">
        <v>30662.688964098477</v>
      </c>
      <c r="D50" s="46">
        <v>26800</v>
      </c>
      <c r="E50" s="46">
        <v>87.402641142721961</v>
      </c>
      <c r="F50" s="46">
        <v>27221.279999999999</v>
      </c>
      <c r="G50" s="75">
        <v>101.57194029850747</v>
      </c>
      <c r="H50" s="69"/>
      <c r="I50" s="69"/>
      <c r="J50" s="69"/>
      <c r="K50" s="69"/>
    </row>
    <row r="51" spans="2:11" s="45" customFormat="1" ht="12.75" x14ac:dyDescent="0.2">
      <c r="B51" s="77" t="s">
        <v>44</v>
      </c>
      <c r="C51" s="49"/>
      <c r="D51" s="48">
        <v>150</v>
      </c>
      <c r="E51" s="46"/>
      <c r="F51" s="48">
        <v>50</v>
      </c>
      <c r="G51" s="75">
        <v>33.333333333333329</v>
      </c>
      <c r="H51" s="68"/>
      <c r="I51" s="68"/>
      <c r="J51" s="68"/>
      <c r="K51" s="68"/>
    </row>
    <row r="52" spans="2:11" s="45" customFormat="1" ht="12.75" x14ac:dyDescent="0.2">
      <c r="B52" s="77" t="s">
        <v>38</v>
      </c>
      <c r="C52" s="48"/>
      <c r="D52" s="49"/>
      <c r="E52" s="46"/>
      <c r="F52" s="49"/>
      <c r="G52" s="75"/>
      <c r="H52" s="68"/>
      <c r="I52" s="68"/>
      <c r="J52" s="68"/>
      <c r="K52" s="68"/>
    </row>
    <row r="53" spans="2:11" s="45" customFormat="1" ht="12.75" x14ac:dyDescent="0.2">
      <c r="B53" s="77" t="s">
        <v>36</v>
      </c>
      <c r="C53" s="48">
        <v>30662.688964098477</v>
      </c>
      <c r="D53" s="48">
        <v>26650</v>
      </c>
      <c r="E53" s="46">
        <v>86.91344725572911</v>
      </c>
      <c r="F53" s="48">
        <v>27000</v>
      </c>
      <c r="G53" s="75">
        <v>101.31332082551594</v>
      </c>
      <c r="H53" s="68"/>
      <c r="I53" s="68"/>
      <c r="J53" s="68"/>
      <c r="K53" s="68"/>
    </row>
    <row r="54" spans="2:11" s="45" customFormat="1" ht="12.75" x14ac:dyDescent="0.2">
      <c r="B54" s="77" t="s">
        <v>98</v>
      </c>
      <c r="C54" s="49"/>
      <c r="D54" s="49"/>
      <c r="E54" s="46"/>
      <c r="F54" s="48">
        <v>171.28</v>
      </c>
      <c r="G54" s="75"/>
      <c r="H54" s="69"/>
      <c r="I54" s="69"/>
      <c r="J54" s="69"/>
      <c r="K54" s="69"/>
    </row>
    <row r="55" spans="2:11" s="45" customFormat="1" ht="12.75" x14ac:dyDescent="0.2">
      <c r="B55" s="73" t="s">
        <v>56</v>
      </c>
      <c r="C55" s="46">
        <v>19626.702420864025</v>
      </c>
      <c r="D55" s="46">
        <v>12678</v>
      </c>
      <c r="E55" s="46">
        <v>64.59567036856248</v>
      </c>
      <c r="F55" s="46">
        <v>29355.26</v>
      </c>
      <c r="G55" s="75">
        <v>231.54488089604035</v>
      </c>
      <c r="H55" s="68"/>
      <c r="I55" s="68"/>
      <c r="J55" s="68"/>
      <c r="K55" s="68"/>
    </row>
    <row r="56" spans="2:11" s="45" customFormat="1" ht="12.75" x14ac:dyDescent="0.2">
      <c r="B56" s="76" t="s">
        <v>57</v>
      </c>
      <c r="C56" s="46">
        <v>19626.702420864025</v>
      </c>
      <c r="D56" s="46">
        <v>12678</v>
      </c>
      <c r="E56" s="46">
        <v>64.59567036856248</v>
      </c>
      <c r="F56" s="46">
        <v>29355.26</v>
      </c>
      <c r="G56" s="75">
        <v>231.54488089604035</v>
      </c>
      <c r="H56" s="69"/>
      <c r="I56" s="69"/>
      <c r="J56" s="69"/>
      <c r="K56" s="69"/>
    </row>
    <row r="57" spans="2:11" s="45" customFormat="1" ht="12.75" x14ac:dyDescent="0.2">
      <c r="B57" s="77" t="s">
        <v>38</v>
      </c>
      <c r="C57" s="48">
        <v>5938.2759307186943</v>
      </c>
      <c r="D57" s="48">
        <v>4504</v>
      </c>
      <c r="E57" s="46">
        <v>75.846930195695577</v>
      </c>
      <c r="F57" s="48">
        <v>4079</v>
      </c>
      <c r="G57" s="75">
        <v>90.563943161634114</v>
      </c>
      <c r="H57" s="63"/>
      <c r="I57" s="63"/>
      <c r="J57" s="63"/>
      <c r="K57" s="63"/>
    </row>
    <row r="58" spans="2:11" s="45" customFormat="1" ht="12.75" x14ac:dyDescent="0.2">
      <c r="B58" s="77" t="s">
        <v>50</v>
      </c>
      <c r="C58" s="48">
        <v>0</v>
      </c>
      <c r="D58" s="49"/>
      <c r="E58" s="46"/>
      <c r="F58" s="48">
        <v>820.99</v>
      </c>
      <c r="G58" s="75"/>
      <c r="H58" s="63"/>
      <c r="I58" s="63"/>
      <c r="J58" s="63"/>
      <c r="K58" s="63"/>
    </row>
    <row r="59" spans="2:11" ht="12.75" x14ac:dyDescent="0.2">
      <c r="B59" s="77" t="s">
        <v>40</v>
      </c>
      <c r="C59" s="48">
        <v>1642.2788506204799</v>
      </c>
      <c r="D59" s="48">
        <v>4174</v>
      </c>
      <c r="E59" s="46">
        <v>254.15903020507108</v>
      </c>
      <c r="F59" s="48">
        <v>6991</v>
      </c>
      <c r="G59" s="75">
        <v>167.48921897460468</v>
      </c>
      <c r="H59" s="63"/>
      <c r="I59" s="63"/>
      <c r="J59" s="63"/>
      <c r="K59" s="63"/>
    </row>
    <row r="60" spans="2:11" ht="12.75" x14ac:dyDescent="0.2">
      <c r="B60" s="77" t="s">
        <v>45</v>
      </c>
      <c r="C60" s="48">
        <v>0</v>
      </c>
      <c r="D60" s="49"/>
      <c r="E60" s="46"/>
      <c r="F60" s="49"/>
      <c r="G60" s="75"/>
      <c r="H60" s="63"/>
      <c r="I60" s="63"/>
      <c r="J60" s="63"/>
      <c r="K60" s="63"/>
    </row>
    <row r="61" spans="2:11" ht="12.75" x14ac:dyDescent="0.2">
      <c r="B61" s="77" t="s">
        <v>52</v>
      </c>
      <c r="C61" s="48">
        <v>968.74377861835546</v>
      </c>
      <c r="D61" s="49"/>
      <c r="E61" s="46"/>
      <c r="F61" s="48">
        <v>8592.83</v>
      </c>
      <c r="G61" s="75"/>
      <c r="H61" s="63"/>
      <c r="I61" s="63"/>
      <c r="J61" s="63"/>
      <c r="K61" s="63"/>
    </row>
    <row r="62" spans="2:11" ht="12.75" x14ac:dyDescent="0.2">
      <c r="B62" s="77" t="s">
        <v>36</v>
      </c>
      <c r="C62" s="48">
        <v>4532.7838609064966</v>
      </c>
      <c r="D62" s="48">
        <v>4000</v>
      </c>
      <c r="E62" s="46">
        <v>88.245990162876481</v>
      </c>
      <c r="F62" s="48">
        <v>4660</v>
      </c>
      <c r="G62" s="75">
        <v>116.5</v>
      </c>
      <c r="H62" s="63"/>
      <c r="I62" s="63"/>
      <c r="J62" s="63"/>
      <c r="K62" s="63"/>
    </row>
    <row r="63" spans="2:11" ht="12.75" x14ac:dyDescent="0.2">
      <c r="B63" s="77" t="s">
        <v>42</v>
      </c>
      <c r="C63" s="48">
        <v>6544.62</v>
      </c>
      <c r="D63" s="49"/>
      <c r="E63" s="46"/>
      <c r="F63" s="48">
        <v>3800</v>
      </c>
      <c r="G63" s="75"/>
      <c r="H63" s="63"/>
      <c r="I63" s="63"/>
      <c r="J63" s="63"/>
      <c r="K63" s="63"/>
    </row>
    <row r="64" spans="2:11" ht="12.75" x14ac:dyDescent="0.2">
      <c r="B64" s="77" t="s">
        <v>53</v>
      </c>
      <c r="C64" s="48"/>
      <c r="D64" s="49"/>
      <c r="E64" s="46"/>
      <c r="F64" s="48">
        <v>411.44</v>
      </c>
      <c r="G64" s="75"/>
      <c r="I64" s="45"/>
      <c r="J64" s="45"/>
      <c r="K64" s="45"/>
    </row>
    <row r="65" spans="2:7" ht="13.5" thickBot="1" x14ac:dyDescent="0.25">
      <c r="B65" s="80" t="s">
        <v>58</v>
      </c>
      <c r="C65" s="81">
        <v>1855395.7765346069</v>
      </c>
      <c r="D65" s="81">
        <v>2011791.41</v>
      </c>
      <c r="E65" s="81">
        <v>108.42923302097299</v>
      </c>
      <c r="F65" s="81">
        <v>2199940.5900000003</v>
      </c>
      <c r="G65" s="82">
        <v>109.46843092445656</v>
      </c>
    </row>
    <row r="67" spans="2:7" ht="12.75" x14ac:dyDescent="0.2">
      <c r="B67" s="56"/>
      <c r="C67" s="57"/>
      <c r="E67" s="59"/>
      <c r="G67" s="59" t="s">
        <v>90</v>
      </c>
    </row>
    <row r="68" spans="2:7" ht="12.75" x14ac:dyDescent="0.2">
      <c r="B68" s="61" t="s">
        <v>91</v>
      </c>
      <c r="C68" s="59"/>
      <c r="D68" s="57"/>
      <c r="E68" s="58" t="s">
        <v>89</v>
      </c>
    </row>
    <row r="69" spans="2:7" ht="12.75" x14ac:dyDescent="0.2">
      <c r="B69" s="56"/>
      <c r="C69" s="59"/>
      <c r="D69" s="60"/>
      <c r="E69" s="60"/>
    </row>
  </sheetData>
  <mergeCells count="3">
    <mergeCell ref="B1:K1"/>
    <mergeCell ref="B3:K3"/>
    <mergeCell ref="B5:K5"/>
  </mergeCells>
  <pageMargins left="0.70866141732283472" right="0.70866141732283472" top="0.55118110236220474" bottom="0.55118110236220474" header="0.11811023622047245" footer="0.11811023622047245"/>
  <pageSetup paperSize="9" scale="54" orientation="landscape" horizontalDpi="4294967294" verticalDpi="4294967294" r:id="rId1"/>
  <colBreaks count="1" manualBreakCount="1">
    <brk id="7" max="7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94BA3-8083-49F9-A2E6-EF014E0B2923}">
  <dimension ref="B1:K13"/>
  <sheetViews>
    <sheetView showGridLines="0" zoomScaleNormal="100" workbookViewId="0">
      <selection activeCell="H11" sqref="H11:H15"/>
    </sheetView>
  </sheetViews>
  <sheetFormatPr defaultRowHeight="11.25" x14ac:dyDescent="0.15"/>
  <cols>
    <col min="1" max="1" width="0.5703125" style="39" customWidth="1"/>
    <col min="2" max="2" width="33.140625" style="39" customWidth="1"/>
    <col min="3" max="3" width="20.5703125" style="39" customWidth="1"/>
    <col min="4" max="4" width="18.42578125" style="39" customWidth="1"/>
    <col min="5" max="5" width="21.140625" style="39" customWidth="1"/>
    <col min="6" max="6" width="19.7109375" style="39" customWidth="1"/>
    <col min="7" max="7" width="10.85546875" style="39" customWidth="1"/>
    <col min="8" max="8" width="19.7109375" style="39" customWidth="1"/>
    <col min="9" max="9" width="11.140625" style="39" customWidth="1"/>
    <col min="10" max="10" width="19.7109375" style="39" customWidth="1"/>
    <col min="11" max="11" width="11" style="39" customWidth="1"/>
    <col min="12" max="16384" width="9.140625" style="39"/>
  </cols>
  <sheetData>
    <row r="1" spans="2:11" ht="33.75" customHeight="1" x14ac:dyDescent="0.15">
      <c r="B1" s="125" t="s">
        <v>104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2:11" ht="18" x14ac:dyDescent="0.25">
      <c r="B2" s="40"/>
      <c r="C2" s="40"/>
      <c r="D2" s="40"/>
      <c r="E2" s="40"/>
      <c r="F2" s="40"/>
      <c r="G2" s="40"/>
      <c r="H2"/>
      <c r="I2"/>
      <c r="J2"/>
    </row>
    <row r="3" spans="2:11" ht="15.75" x14ac:dyDescent="0.15">
      <c r="B3" s="144" t="s">
        <v>22</v>
      </c>
      <c r="C3" s="144"/>
      <c r="D3" s="144"/>
      <c r="E3" s="144"/>
      <c r="F3" s="144"/>
      <c r="G3" s="144"/>
      <c r="H3" s="144"/>
      <c r="I3" s="144"/>
      <c r="J3" s="144"/>
      <c r="K3" s="144"/>
    </row>
    <row r="4" spans="2:11" ht="18" x14ac:dyDescent="0.25">
      <c r="B4" s="40"/>
      <c r="C4" s="40"/>
      <c r="D4" s="40"/>
      <c r="E4" s="40"/>
      <c r="F4" s="41"/>
      <c r="G4" s="41"/>
      <c r="H4"/>
      <c r="I4"/>
      <c r="J4"/>
    </row>
    <row r="5" spans="2:11" ht="15.75" x14ac:dyDescent="0.15">
      <c r="B5" s="144" t="s">
        <v>13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2:11" ht="18" x14ac:dyDescent="0.25">
      <c r="B6" s="40"/>
      <c r="C6" s="40"/>
      <c r="D6" s="40"/>
      <c r="E6" s="40"/>
      <c r="F6" s="41"/>
      <c r="G6" s="41"/>
      <c r="H6"/>
      <c r="I6"/>
      <c r="J6"/>
    </row>
    <row r="7" spans="2:11" ht="15.75" x14ac:dyDescent="0.15">
      <c r="B7" s="144" t="s">
        <v>17</v>
      </c>
      <c r="C7" s="144"/>
      <c r="D7" s="144"/>
      <c r="E7" s="144"/>
      <c r="F7" s="144"/>
      <c r="G7" s="144"/>
      <c r="H7" s="144"/>
      <c r="I7" s="144"/>
      <c r="J7" s="144"/>
      <c r="K7" s="144"/>
    </row>
    <row r="8" spans="2:11" ht="15.75" customHeight="1" x14ac:dyDescent="0.15"/>
    <row r="9" spans="2:11" ht="12" thickBot="1" x14ac:dyDescent="0.2"/>
    <row r="10" spans="2:11" s="43" customFormat="1" ht="44.25" customHeight="1" thickBot="1" x14ac:dyDescent="0.2">
      <c r="B10" s="42" t="s">
        <v>31</v>
      </c>
      <c r="C10" s="42" t="s">
        <v>92</v>
      </c>
      <c r="D10" s="42" t="s">
        <v>33</v>
      </c>
      <c r="E10" s="42" t="s">
        <v>32</v>
      </c>
      <c r="F10" s="42" t="s">
        <v>94</v>
      </c>
      <c r="G10" s="42" t="s">
        <v>32</v>
      </c>
      <c r="H10" s="39"/>
      <c r="I10" s="39"/>
      <c r="J10" s="39"/>
      <c r="K10" s="39"/>
    </row>
    <row r="11" spans="2:11" s="45" customFormat="1" x14ac:dyDescent="0.15">
      <c r="B11" s="83" t="s">
        <v>99</v>
      </c>
      <c r="C11" s="84">
        <v>1811053.49</v>
      </c>
      <c r="D11" s="84">
        <v>2011791.41</v>
      </c>
      <c r="E11" s="84">
        <f>D11/C11*100</f>
        <v>111.08404147687543</v>
      </c>
      <c r="F11" s="84">
        <v>2199940.5900000003</v>
      </c>
      <c r="G11" s="84">
        <f>F11/D11*100</f>
        <v>109.35232047739983</v>
      </c>
      <c r="H11" s="39"/>
      <c r="I11" s="39"/>
      <c r="J11" s="39"/>
      <c r="K11" s="39"/>
    </row>
    <row r="12" spans="2:11" s="45" customFormat="1" ht="25.5" x14ac:dyDescent="0.2">
      <c r="B12" s="52" t="s">
        <v>59</v>
      </c>
      <c r="C12" s="46">
        <v>1810829.19</v>
      </c>
      <c r="D12" s="46">
        <v>2010466.41</v>
      </c>
      <c r="E12" s="46">
        <f>D12/C12*100</f>
        <v>111.02463010329538</v>
      </c>
      <c r="F12" s="46">
        <v>2199940.5900000003</v>
      </c>
      <c r="G12" s="46">
        <f>F12/D12*100</f>
        <v>109.42438923911195</v>
      </c>
      <c r="H12" s="39"/>
      <c r="I12" s="39"/>
      <c r="J12" s="39"/>
      <c r="K12" s="39"/>
    </row>
    <row r="13" spans="2:11" ht="38.25" x14ac:dyDescent="0.2">
      <c r="B13" s="52" t="s">
        <v>60</v>
      </c>
      <c r="C13" s="46">
        <v>224.3</v>
      </c>
      <c r="D13" s="46">
        <v>1325</v>
      </c>
      <c r="E13" s="46">
        <f>D13/C13*100</f>
        <v>590.72670530539449</v>
      </c>
      <c r="F13" s="46">
        <v>0</v>
      </c>
      <c r="G13" s="46">
        <v>0</v>
      </c>
    </row>
  </sheetData>
  <mergeCells count="4">
    <mergeCell ref="B1:K1"/>
    <mergeCell ref="B3:K3"/>
    <mergeCell ref="B5:K5"/>
    <mergeCell ref="B7:K7"/>
  </mergeCells>
  <pageMargins left="0.35433070866141736" right="0.35433070866141736" top="0.98425196850393704" bottom="0.98425196850393704" header="0.51181102362204722" footer="0.51181102362204722"/>
  <pageSetup paperSize="9" scale="6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9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0" ht="42" customHeight="1" x14ac:dyDescent="0.25">
      <c r="A1" s="125" t="s">
        <v>104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125" t="s">
        <v>22</v>
      </c>
      <c r="B3" s="125"/>
      <c r="C3" s="125"/>
      <c r="D3" s="125"/>
      <c r="E3" s="125"/>
      <c r="F3" s="125"/>
      <c r="G3" s="125"/>
      <c r="H3" s="127"/>
      <c r="I3" s="127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125" t="s">
        <v>18</v>
      </c>
      <c r="B5" s="126"/>
      <c r="C5" s="126"/>
      <c r="D5" s="126"/>
      <c r="E5" s="126"/>
      <c r="F5" s="126"/>
      <c r="G5" s="126"/>
      <c r="H5" s="126"/>
      <c r="I5" s="126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x14ac:dyDescent="0.25">
      <c r="A7" s="18" t="s">
        <v>14</v>
      </c>
      <c r="B7" s="17" t="s">
        <v>15</v>
      </c>
      <c r="C7" s="17" t="s">
        <v>16</v>
      </c>
      <c r="D7" s="17" t="s">
        <v>28</v>
      </c>
      <c r="E7" s="17" t="s">
        <v>92</v>
      </c>
      <c r="F7" s="18" t="s">
        <v>33</v>
      </c>
      <c r="G7" s="18" t="s">
        <v>94</v>
      </c>
    </row>
    <row r="8" spans="1:10" ht="25.5" x14ac:dyDescent="0.25">
      <c r="A8" s="11">
        <v>8</v>
      </c>
      <c r="B8" s="11"/>
      <c r="C8" s="11"/>
      <c r="D8" s="11" t="s">
        <v>19</v>
      </c>
      <c r="E8" s="10">
        <v>0</v>
      </c>
      <c r="F8" s="10">
        <v>0</v>
      </c>
      <c r="G8" s="10">
        <v>0</v>
      </c>
    </row>
    <row r="9" spans="1:10" ht="25.5" x14ac:dyDescent="0.25">
      <c r="A9" s="12">
        <v>5</v>
      </c>
      <c r="B9" s="13"/>
      <c r="C9" s="13"/>
      <c r="D9" s="23" t="s">
        <v>20</v>
      </c>
      <c r="E9" s="10">
        <v>0</v>
      </c>
      <c r="F9" s="10">
        <v>0</v>
      </c>
      <c r="G9" s="10">
        <v>0</v>
      </c>
    </row>
  </sheetData>
  <mergeCells count="3">
    <mergeCell ref="A3:I3"/>
    <mergeCell ref="A5:I5"/>
    <mergeCell ref="A1:J1"/>
  </mergeCells>
  <pageMargins left="0.7" right="0.7" top="0.75" bottom="0.75" header="0.3" footer="0.3"/>
  <pageSetup paperSize="9" scale="71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943B1-86D9-483F-80E8-44A6FF83705C}">
  <dimension ref="B1:K236"/>
  <sheetViews>
    <sheetView showGridLines="0" topLeftCell="A121" zoomScaleNormal="100" workbookViewId="0">
      <selection activeCell="H83" sqref="H83"/>
    </sheetView>
  </sheetViews>
  <sheetFormatPr defaultRowHeight="11.25" x14ac:dyDescent="0.15"/>
  <cols>
    <col min="1" max="1" width="0.5703125" style="39" customWidth="1"/>
    <col min="2" max="2" width="82.5703125" style="39" customWidth="1"/>
    <col min="3" max="3" width="15.28515625" style="39" customWidth="1"/>
    <col min="4" max="4" width="15.140625" style="39" customWidth="1"/>
    <col min="5" max="5" width="11.7109375" style="39" customWidth="1"/>
    <col min="6" max="6" width="17.28515625" style="39" customWidth="1"/>
    <col min="7" max="7" width="11.7109375" style="39" customWidth="1"/>
    <col min="8" max="8" width="17.5703125" style="39" customWidth="1"/>
    <col min="9" max="9" width="10.42578125" style="39" customWidth="1"/>
    <col min="10" max="10" width="16.7109375" style="39" customWidth="1"/>
    <col min="11" max="11" width="10.42578125" style="39" customWidth="1"/>
    <col min="12" max="12" width="1.7109375" style="39" customWidth="1"/>
    <col min="13" max="16384" width="9.140625" style="39"/>
  </cols>
  <sheetData>
    <row r="1" spans="2:11" ht="31.5" customHeight="1" x14ac:dyDescent="0.15">
      <c r="B1" s="125" t="s">
        <v>104</v>
      </c>
      <c r="C1" s="125"/>
      <c r="D1" s="125"/>
      <c r="E1" s="125"/>
      <c r="F1" s="125"/>
      <c r="G1" s="125"/>
      <c r="H1" s="125"/>
      <c r="I1" s="125"/>
      <c r="J1" s="125"/>
      <c r="K1" s="125"/>
    </row>
    <row r="3" spans="2:11" customFormat="1" ht="18" customHeight="1" x14ac:dyDescent="0.25">
      <c r="B3" s="144" t="s">
        <v>21</v>
      </c>
      <c r="C3" s="144"/>
      <c r="D3" s="144"/>
      <c r="E3" s="144"/>
      <c r="F3" s="144"/>
      <c r="G3" s="144"/>
      <c r="H3" s="122"/>
      <c r="I3" s="122"/>
      <c r="J3" s="122"/>
      <c r="K3" s="122"/>
    </row>
    <row r="5" spans="2:11" ht="12" thickBot="1" x14ac:dyDescent="0.2">
      <c r="D5" s="51"/>
    </row>
    <row r="6" spans="2:11" s="43" customFormat="1" ht="63.75" customHeight="1" thickBot="1" x14ac:dyDescent="0.2">
      <c r="B6" s="70" t="s">
        <v>31</v>
      </c>
      <c r="C6" s="95" t="s">
        <v>92</v>
      </c>
      <c r="D6" s="95" t="s">
        <v>33</v>
      </c>
      <c r="E6" s="95" t="s">
        <v>32</v>
      </c>
      <c r="F6" s="71" t="s">
        <v>94</v>
      </c>
      <c r="G6" s="96" t="s">
        <v>32</v>
      </c>
      <c r="H6" s="66"/>
      <c r="I6" s="66"/>
      <c r="J6" s="66"/>
      <c r="K6" s="66"/>
    </row>
    <row r="7" spans="2:11" s="85" customFormat="1" ht="12.75" x14ac:dyDescent="0.2">
      <c r="B7" s="97" t="s">
        <v>61</v>
      </c>
      <c r="C7" s="53">
        <f>C8</f>
        <v>1855395.7802661094</v>
      </c>
      <c r="D7" s="53">
        <v>2011791.41</v>
      </c>
      <c r="E7" s="53">
        <f>D7/C7*100</f>
        <v>108.42923280290415</v>
      </c>
      <c r="F7" s="53">
        <v>2199940.5900000003</v>
      </c>
      <c r="G7" s="98">
        <f>F7/D7*100</f>
        <v>109.35232047739983</v>
      </c>
      <c r="H7" s="94"/>
      <c r="I7" s="94"/>
      <c r="J7" s="94"/>
      <c r="K7" s="94"/>
    </row>
    <row r="8" spans="2:11" s="85" customFormat="1" ht="12.75" x14ac:dyDescent="0.2">
      <c r="B8" s="99" t="s">
        <v>62</v>
      </c>
      <c r="C8" s="48">
        <f>C9+C57</f>
        <v>1855395.7802661094</v>
      </c>
      <c r="D8" s="48">
        <v>2011791.41</v>
      </c>
      <c r="E8" s="48">
        <f>D8/C8*100</f>
        <v>108.42923280290415</v>
      </c>
      <c r="F8" s="48">
        <v>2199940.5900000003</v>
      </c>
      <c r="G8" s="100">
        <f>F8/D8*100</f>
        <v>109.35232047739983</v>
      </c>
      <c r="H8" s="68"/>
      <c r="I8" s="68"/>
      <c r="J8" s="68"/>
      <c r="K8" s="68"/>
    </row>
    <row r="9" spans="2:11" s="85" customFormat="1" ht="12.75" x14ac:dyDescent="0.2">
      <c r="B9" s="73" t="s">
        <v>63</v>
      </c>
      <c r="C9" s="46">
        <f>C10+C43+C47</f>
        <v>1664299.7397511448</v>
      </c>
      <c r="D9" s="46">
        <v>1806994.7</v>
      </c>
      <c r="E9" s="46">
        <f>D9/C9*100</f>
        <v>108.57387385460937</v>
      </c>
      <c r="F9" s="46">
        <v>1963693.77</v>
      </c>
      <c r="G9" s="75">
        <f>F9/D9*100</f>
        <v>108.6718057335752</v>
      </c>
      <c r="H9" s="63"/>
      <c r="I9" s="63"/>
      <c r="J9" s="63"/>
      <c r="K9" s="63"/>
    </row>
    <row r="10" spans="2:11" s="85" customFormat="1" ht="12.75" x14ac:dyDescent="0.2">
      <c r="B10" s="101" t="s">
        <v>64</v>
      </c>
      <c r="C10" s="54">
        <f>C11+C16+C18+C21+C25+C28+C34+C37+C40</f>
        <v>1632914.2994432277</v>
      </c>
      <c r="D10" s="54">
        <v>1776344.7</v>
      </c>
      <c r="E10" s="54">
        <f>D10/C10*100</f>
        <v>108.78370656718957</v>
      </c>
      <c r="F10" s="54">
        <v>1813124.77</v>
      </c>
      <c r="G10" s="102">
        <f>F10/D10*100</f>
        <v>102.07054801919921</v>
      </c>
      <c r="H10" s="68"/>
      <c r="I10" s="68"/>
      <c r="J10" s="68"/>
      <c r="K10" s="68"/>
    </row>
    <row r="11" spans="2:11" s="85" customFormat="1" ht="12.75" x14ac:dyDescent="0.2">
      <c r="B11" s="103" t="s">
        <v>65</v>
      </c>
      <c r="C11" s="87">
        <v>856.61689561351113</v>
      </c>
      <c r="D11" s="46">
        <v>541</v>
      </c>
      <c r="E11" s="46">
        <f>D11/C11*100</f>
        <v>63.15542020829912</v>
      </c>
      <c r="F11" s="46">
        <v>253</v>
      </c>
      <c r="G11" s="75">
        <f>F11/D11*100</f>
        <v>46.765249537892792</v>
      </c>
      <c r="H11" s="63"/>
      <c r="I11" s="63"/>
      <c r="J11" s="63"/>
      <c r="K11" s="63"/>
    </row>
    <row r="12" spans="2:11" s="85" customFormat="1" ht="12.75" x14ac:dyDescent="0.2">
      <c r="B12" s="104" t="s">
        <v>48</v>
      </c>
      <c r="C12" s="87">
        <v>856.61689561351113</v>
      </c>
      <c r="D12" s="46">
        <v>541</v>
      </c>
      <c r="E12" s="46">
        <f t="shared" ref="E12:E31" si="0">D12/C12*100</f>
        <v>63.15542020829912</v>
      </c>
      <c r="F12" s="46">
        <v>253</v>
      </c>
      <c r="G12" s="75">
        <f t="shared" ref="G12:G31" si="1">F12/D12*100</f>
        <v>46.765249537892792</v>
      </c>
      <c r="H12" s="63"/>
      <c r="I12" s="63"/>
      <c r="J12" s="63"/>
      <c r="K12" s="63"/>
    </row>
    <row r="13" spans="2:11" s="85" customFormat="1" ht="12.75" x14ac:dyDescent="0.2">
      <c r="B13" s="105" t="s">
        <v>49</v>
      </c>
      <c r="C13" s="87">
        <v>2.37</v>
      </c>
      <c r="D13" s="44"/>
      <c r="E13" s="46"/>
      <c r="F13" s="44"/>
      <c r="G13" s="75"/>
      <c r="H13" s="67"/>
      <c r="I13" s="67"/>
      <c r="J13" s="67"/>
      <c r="K13" s="67"/>
    </row>
    <row r="14" spans="2:11" s="85" customFormat="1" ht="12.75" x14ac:dyDescent="0.2">
      <c r="B14" s="105" t="s">
        <v>51</v>
      </c>
      <c r="C14" s="87">
        <v>848.04</v>
      </c>
      <c r="D14" s="46">
        <v>516</v>
      </c>
      <c r="E14" s="46">
        <f t="shared" si="0"/>
        <v>60.846186500636769</v>
      </c>
      <c r="F14" s="46">
        <v>238</v>
      </c>
      <c r="G14" s="75">
        <f t="shared" si="1"/>
        <v>46.124031007751938</v>
      </c>
      <c r="H14" s="63"/>
      <c r="I14" s="63"/>
      <c r="J14" s="63"/>
      <c r="K14" s="63"/>
    </row>
    <row r="15" spans="2:11" s="85" customFormat="1" ht="12.75" x14ac:dyDescent="0.2">
      <c r="B15" s="105" t="s">
        <v>54</v>
      </c>
      <c r="C15" s="87">
        <v>6.2087729776362064</v>
      </c>
      <c r="D15" s="46">
        <v>25</v>
      </c>
      <c r="E15" s="46">
        <f t="shared" si="0"/>
        <v>402.65604959384353</v>
      </c>
      <c r="F15" s="46">
        <v>15</v>
      </c>
      <c r="G15" s="75">
        <f t="shared" si="1"/>
        <v>60</v>
      </c>
      <c r="H15" s="63"/>
      <c r="I15" s="63"/>
      <c r="J15" s="63"/>
      <c r="K15" s="63"/>
    </row>
    <row r="16" spans="2:11" s="85" customFormat="1" ht="12.75" x14ac:dyDescent="0.2">
      <c r="B16" s="103" t="s">
        <v>66</v>
      </c>
      <c r="C16" s="87">
        <v>144.73953148848628</v>
      </c>
      <c r="D16" s="46"/>
      <c r="E16" s="46"/>
      <c r="F16" s="46"/>
      <c r="G16" s="75"/>
      <c r="H16" s="67"/>
      <c r="I16" s="67"/>
      <c r="J16" s="67"/>
      <c r="K16" s="67"/>
    </row>
    <row r="17" spans="2:11" s="85" customFormat="1" ht="12.75" x14ac:dyDescent="0.2">
      <c r="B17" s="105" t="s">
        <v>49</v>
      </c>
      <c r="C17" s="87">
        <v>144.73953148848628</v>
      </c>
      <c r="D17" s="46"/>
      <c r="E17" s="46"/>
      <c r="F17" s="46"/>
      <c r="G17" s="75"/>
      <c r="H17" s="67"/>
      <c r="I17" s="67"/>
      <c r="J17" s="67"/>
      <c r="K17" s="67"/>
    </row>
    <row r="18" spans="2:11" s="85" customFormat="1" ht="12.75" x14ac:dyDescent="0.2">
      <c r="B18" s="103" t="s">
        <v>67</v>
      </c>
      <c r="C18" s="87">
        <v>21232.635211361074</v>
      </c>
      <c r="D18" s="46">
        <v>31255</v>
      </c>
      <c r="E18" s="46">
        <f t="shared" si="0"/>
        <v>147.20264201250063</v>
      </c>
      <c r="F18" s="46">
        <v>11129.51</v>
      </c>
      <c r="G18" s="75">
        <f t="shared" si="1"/>
        <v>35.608734602463606</v>
      </c>
      <c r="H18" s="67"/>
      <c r="I18" s="67"/>
      <c r="J18" s="67"/>
      <c r="K18" s="67"/>
    </row>
    <row r="19" spans="2:11" s="85" customFormat="1" ht="12.75" x14ac:dyDescent="0.2">
      <c r="B19" s="104" t="s">
        <v>48</v>
      </c>
      <c r="C19" s="87">
        <v>21232.635211361074</v>
      </c>
      <c r="D19" s="46">
        <v>31255</v>
      </c>
      <c r="E19" s="46">
        <f t="shared" si="0"/>
        <v>147.20264201250063</v>
      </c>
      <c r="F19" s="46">
        <v>11129.51</v>
      </c>
      <c r="G19" s="75">
        <f t="shared" si="1"/>
        <v>35.608734602463606</v>
      </c>
      <c r="H19" s="67"/>
      <c r="I19" s="67"/>
      <c r="J19" s="67"/>
      <c r="K19" s="67"/>
    </row>
    <row r="20" spans="2:11" s="85" customFormat="1" ht="12.75" x14ac:dyDescent="0.2">
      <c r="B20" s="105" t="s">
        <v>51</v>
      </c>
      <c r="C20" s="87">
        <v>21232.635211361074</v>
      </c>
      <c r="D20" s="46">
        <v>31255</v>
      </c>
      <c r="E20" s="46">
        <f t="shared" si="0"/>
        <v>147.20264201250063</v>
      </c>
      <c r="F20" s="46">
        <v>11129.51</v>
      </c>
      <c r="G20" s="75">
        <f t="shared" si="1"/>
        <v>35.608734602463606</v>
      </c>
      <c r="H20" s="63"/>
      <c r="I20" s="63"/>
      <c r="J20" s="63"/>
      <c r="K20" s="63"/>
    </row>
    <row r="21" spans="2:11" s="85" customFormat="1" ht="12.75" x14ac:dyDescent="0.2">
      <c r="B21" s="103" t="s">
        <v>68</v>
      </c>
      <c r="C21" s="46">
        <v>110709.18043665803</v>
      </c>
      <c r="D21" s="46">
        <v>180123.7</v>
      </c>
      <c r="E21" s="46">
        <f t="shared" si="0"/>
        <v>162.69987664036344</v>
      </c>
      <c r="F21" s="46">
        <v>170283.36</v>
      </c>
      <c r="G21" s="75">
        <f t="shared" si="1"/>
        <v>94.536898808985143</v>
      </c>
      <c r="H21" s="63"/>
      <c r="I21" s="63"/>
      <c r="J21" s="63"/>
      <c r="K21" s="63"/>
    </row>
    <row r="22" spans="2:11" s="85" customFormat="1" ht="12.75" x14ac:dyDescent="0.2">
      <c r="B22" s="104" t="s">
        <v>48</v>
      </c>
      <c r="C22" s="46">
        <v>110709.18043665803</v>
      </c>
      <c r="D22" s="46">
        <v>180123.7</v>
      </c>
      <c r="E22" s="46">
        <f t="shared" si="0"/>
        <v>162.69987664036344</v>
      </c>
      <c r="F22" s="46">
        <v>170283.36</v>
      </c>
      <c r="G22" s="75">
        <f t="shared" si="1"/>
        <v>94.536898808985143</v>
      </c>
      <c r="H22" s="63"/>
      <c r="I22" s="63"/>
      <c r="J22" s="63"/>
      <c r="K22" s="63"/>
    </row>
    <row r="23" spans="2:11" s="85" customFormat="1" ht="12.75" x14ac:dyDescent="0.2">
      <c r="B23" s="105" t="s">
        <v>51</v>
      </c>
      <c r="C23" s="46">
        <v>110301.67</v>
      </c>
      <c r="D23" s="46">
        <v>179723.7</v>
      </c>
      <c r="E23" s="46">
        <f t="shared" si="0"/>
        <v>162.9383308521077</v>
      </c>
      <c r="F23" s="46">
        <v>169868.36</v>
      </c>
      <c r="G23" s="75">
        <f t="shared" si="1"/>
        <v>94.51639377555658</v>
      </c>
      <c r="H23" s="63"/>
      <c r="I23" s="63"/>
      <c r="J23" s="63"/>
      <c r="K23" s="63"/>
    </row>
    <row r="24" spans="2:11" s="85" customFormat="1" ht="12.75" x14ac:dyDescent="0.2">
      <c r="B24" s="105" t="s">
        <v>54</v>
      </c>
      <c r="C24" s="46">
        <v>407.51476541243613</v>
      </c>
      <c r="D24" s="46">
        <v>400</v>
      </c>
      <c r="E24" s="46">
        <f t="shared" si="0"/>
        <v>98.155952605832425</v>
      </c>
      <c r="F24" s="46">
        <v>415</v>
      </c>
      <c r="G24" s="75">
        <f t="shared" si="1"/>
        <v>103.75000000000001</v>
      </c>
      <c r="H24" s="63"/>
      <c r="I24" s="63"/>
      <c r="J24" s="63"/>
      <c r="K24" s="63"/>
    </row>
    <row r="25" spans="2:11" s="85" customFormat="1" ht="12.75" x14ac:dyDescent="0.2">
      <c r="B25" s="103" t="s">
        <v>69</v>
      </c>
      <c r="C25" s="87">
        <v>212.54097816709802</v>
      </c>
      <c r="D25" s="44"/>
      <c r="E25" s="46"/>
      <c r="F25" s="46">
        <v>1570.69</v>
      </c>
      <c r="G25" s="75"/>
      <c r="H25" s="63"/>
      <c r="I25" s="63"/>
      <c r="J25" s="63"/>
      <c r="K25" s="63"/>
    </row>
    <row r="26" spans="2:11" s="85" customFormat="1" ht="12.75" x14ac:dyDescent="0.2">
      <c r="B26" s="104" t="s">
        <v>48</v>
      </c>
      <c r="C26" s="87">
        <v>212.54097816709802</v>
      </c>
      <c r="D26" s="44"/>
      <c r="E26" s="46"/>
      <c r="F26" s="46">
        <v>1570.69</v>
      </c>
      <c r="G26" s="75"/>
      <c r="H26" s="63"/>
      <c r="I26" s="63"/>
      <c r="J26" s="63"/>
      <c r="K26" s="63"/>
    </row>
    <row r="27" spans="2:11" s="85" customFormat="1" ht="12.75" x14ac:dyDescent="0.2">
      <c r="B27" s="105" t="s">
        <v>51</v>
      </c>
      <c r="C27" s="87">
        <v>212.54097816709802</v>
      </c>
      <c r="D27" s="44"/>
      <c r="E27" s="46"/>
      <c r="F27" s="46">
        <v>1570.69</v>
      </c>
      <c r="G27" s="75"/>
      <c r="H27" s="67"/>
      <c r="I27" s="67"/>
      <c r="J27" s="67"/>
      <c r="K27" s="67"/>
    </row>
    <row r="28" spans="2:11" s="85" customFormat="1" ht="12.75" x14ac:dyDescent="0.2">
      <c r="B28" s="103" t="s">
        <v>70</v>
      </c>
      <c r="C28" s="87">
        <v>1499493.1407731103</v>
      </c>
      <c r="D28" s="46">
        <v>1564425</v>
      </c>
      <c r="E28" s="46">
        <f t="shared" si="0"/>
        <v>104.33025383453318</v>
      </c>
      <c r="F28" s="46">
        <v>1627411</v>
      </c>
      <c r="G28" s="75">
        <f t="shared" si="1"/>
        <v>104.02614379084967</v>
      </c>
      <c r="H28" s="67"/>
      <c r="I28" s="67"/>
      <c r="J28" s="67"/>
      <c r="K28" s="67"/>
    </row>
    <row r="29" spans="2:11" s="85" customFormat="1" ht="12.75" x14ac:dyDescent="0.2">
      <c r="B29" s="104" t="s">
        <v>48</v>
      </c>
      <c r="C29" s="87">
        <f>SUM(C30:C33)</f>
        <v>1499493.1407731103</v>
      </c>
      <c r="D29" s="46">
        <v>1564425</v>
      </c>
      <c r="E29" s="46">
        <f t="shared" si="0"/>
        <v>104.33025383453318</v>
      </c>
      <c r="F29" s="46">
        <v>1627411</v>
      </c>
      <c r="G29" s="75">
        <f t="shared" si="1"/>
        <v>104.02614379084967</v>
      </c>
      <c r="H29" s="67"/>
      <c r="I29" s="67"/>
      <c r="J29" s="67"/>
      <c r="K29" s="67"/>
    </row>
    <row r="30" spans="2:11" s="85" customFormat="1" ht="12.75" x14ac:dyDescent="0.2">
      <c r="B30" s="105" t="s">
        <v>49</v>
      </c>
      <c r="C30" s="87">
        <v>1452946.91</v>
      </c>
      <c r="D30" s="46">
        <v>1525950</v>
      </c>
      <c r="E30" s="46">
        <f t="shared" si="0"/>
        <v>105.02448434265229</v>
      </c>
      <c r="F30" s="46">
        <v>1587705</v>
      </c>
      <c r="G30" s="75">
        <f t="shared" si="1"/>
        <v>104.04698712277597</v>
      </c>
      <c r="H30" s="63"/>
      <c r="I30" s="63"/>
      <c r="J30" s="63"/>
      <c r="K30" s="63"/>
    </row>
    <row r="31" spans="2:11" s="85" customFormat="1" ht="12.75" x14ac:dyDescent="0.2">
      <c r="B31" s="105" t="s">
        <v>51</v>
      </c>
      <c r="C31" s="87">
        <v>37194.080000000002</v>
      </c>
      <c r="D31" s="46">
        <v>38475</v>
      </c>
      <c r="E31" s="46">
        <f t="shared" si="0"/>
        <v>103.44388139187741</v>
      </c>
      <c r="F31" s="46">
        <v>31330</v>
      </c>
      <c r="G31" s="75">
        <f t="shared" si="1"/>
        <v>81.429499675113718</v>
      </c>
      <c r="H31" s="63"/>
      <c r="I31" s="63"/>
      <c r="J31" s="63"/>
      <c r="K31" s="63"/>
    </row>
    <row r="32" spans="2:11" s="85" customFormat="1" ht="12.75" x14ac:dyDescent="0.2">
      <c r="B32" s="105" t="s">
        <v>54</v>
      </c>
      <c r="C32" s="87">
        <v>3103.5543168093436</v>
      </c>
      <c r="D32" s="44"/>
      <c r="E32" s="44"/>
      <c r="F32" s="46">
        <v>1376</v>
      </c>
      <c r="G32" s="75"/>
      <c r="H32" s="63"/>
      <c r="I32" s="63"/>
      <c r="J32" s="63"/>
      <c r="K32" s="63"/>
    </row>
    <row r="33" spans="2:11" s="85" customFormat="1" ht="12.75" x14ac:dyDescent="0.2">
      <c r="B33" s="105" t="s">
        <v>55</v>
      </c>
      <c r="C33" s="87">
        <v>6248.5964563010157</v>
      </c>
      <c r="D33" s="44"/>
      <c r="E33" s="44"/>
      <c r="F33" s="46">
        <v>7000</v>
      </c>
      <c r="G33" s="75"/>
      <c r="H33" s="63"/>
      <c r="I33" s="63"/>
      <c r="J33" s="63"/>
      <c r="K33" s="63"/>
    </row>
    <row r="34" spans="2:11" s="85" customFormat="1" ht="12.75" x14ac:dyDescent="0.2">
      <c r="B34" s="103" t="s">
        <v>83</v>
      </c>
      <c r="C34" s="44"/>
      <c r="D34" s="44"/>
      <c r="E34" s="44"/>
      <c r="F34" s="46">
        <v>171.28</v>
      </c>
      <c r="G34" s="75"/>
      <c r="H34" s="67"/>
      <c r="I34" s="67"/>
      <c r="J34" s="67"/>
      <c r="K34" s="67"/>
    </row>
    <row r="35" spans="2:11" s="85" customFormat="1" ht="12.75" x14ac:dyDescent="0.2">
      <c r="B35" s="104" t="s">
        <v>48</v>
      </c>
      <c r="C35" s="44"/>
      <c r="D35" s="44"/>
      <c r="E35" s="44"/>
      <c r="F35" s="46">
        <v>171.28</v>
      </c>
      <c r="G35" s="75"/>
      <c r="H35" s="67"/>
      <c r="I35" s="67"/>
      <c r="J35" s="67"/>
      <c r="K35" s="67"/>
    </row>
    <row r="36" spans="2:11" s="85" customFormat="1" ht="12.75" x14ac:dyDescent="0.2">
      <c r="B36" s="105" t="s">
        <v>55</v>
      </c>
      <c r="C36" s="44"/>
      <c r="D36" s="44"/>
      <c r="E36" s="44"/>
      <c r="F36" s="46">
        <v>171.28</v>
      </c>
      <c r="G36" s="75"/>
      <c r="H36" s="67"/>
      <c r="I36" s="67"/>
      <c r="J36" s="67"/>
      <c r="K36" s="67"/>
    </row>
    <row r="37" spans="2:11" s="85" customFormat="1" ht="12.75" x14ac:dyDescent="0.2">
      <c r="B37" s="103" t="s">
        <v>71</v>
      </c>
      <c r="C37" s="87">
        <v>265.44561682925212</v>
      </c>
      <c r="D37" s="44"/>
      <c r="E37" s="44"/>
      <c r="F37" s="46">
        <v>450</v>
      </c>
      <c r="G37" s="75"/>
      <c r="H37" s="67"/>
      <c r="I37" s="67"/>
      <c r="J37" s="67"/>
      <c r="K37" s="67"/>
    </row>
    <row r="38" spans="2:11" s="85" customFormat="1" ht="12.75" x14ac:dyDescent="0.2">
      <c r="B38" s="104" t="s">
        <v>48</v>
      </c>
      <c r="C38" s="87">
        <v>265.44561682925212</v>
      </c>
      <c r="D38" s="44"/>
      <c r="E38" s="44"/>
      <c r="F38" s="46">
        <v>450</v>
      </c>
      <c r="G38" s="75"/>
      <c r="H38" s="67"/>
      <c r="I38" s="67"/>
      <c r="J38" s="67"/>
      <c r="K38" s="67"/>
    </row>
    <row r="39" spans="2:11" s="85" customFormat="1" ht="12.75" x14ac:dyDescent="0.2">
      <c r="B39" s="105" t="s">
        <v>51</v>
      </c>
      <c r="C39" s="87">
        <v>265.44561682925212</v>
      </c>
      <c r="D39" s="44"/>
      <c r="E39" s="44"/>
      <c r="F39" s="46">
        <v>450</v>
      </c>
      <c r="G39" s="75"/>
      <c r="H39" s="67"/>
      <c r="I39" s="67"/>
      <c r="J39" s="67"/>
      <c r="K39" s="67"/>
    </row>
    <row r="40" spans="2:11" s="85" customFormat="1" ht="12.75" x14ac:dyDescent="0.2">
      <c r="B40" s="103" t="s">
        <v>72</v>
      </c>
      <c r="C40" s="44"/>
      <c r="D40" s="44"/>
      <c r="E40" s="44"/>
      <c r="F40" s="46">
        <v>1855.93</v>
      </c>
      <c r="G40" s="75"/>
      <c r="H40" s="67"/>
      <c r="I40" s="67"/>
      <c r="J40" s="67"/>
      <c r="K40" s="67"/>
    </row>
    <row r="41" spans="2:11" s="85" customFormat="1" ht="12.75" x14ac:dyDescent="0.2">
      <c r="B41" s="104" t="s">
        <v>48</v>
      </c>
      <c r="C41" s="44"/>
      <c r="D41" s="44"/>
      <c r="E41" s="44"/>
      <c r="F41" s="46">
        <v>1855.93</v>
      </c>
      <c r="G41" s="75"/>
      <c r="H41" s="67"/>
      <c r="I41" s="67"/>
      <c r="J41" s="67"/>
      <c r="K41" s="67"/>
    </row>
    <row r="42" spans="2:11" s="85" customFormat="1" ht="12.75" x14ac:dyDescent="0.2">
      <c r="B42" s="105" t="s">
        <v>51</v>
      </c>
      <c r="C42" s="44"/>
      <c r="D42" s="44"/>
      <c r="E42" s="44"/>
      <c r="F42" s="46">
        <v>1855.93</v>
      </c>
      <c r="G42" s="75"/>
      <c r="H42" s="67"/>
      <c r="I42" s="67"/>
      <c r="J42" s="67"/>
      <c r="K42" s="67"/>
    </row>
    <row r="43" spans="2:11" s="85" customFormat="1" ht="12.75" x14ac:dyDescent="0.2">
      <c r="B43" s="101" t="s">
        <v>73</v>
      </c>
      <c r="C43" s="54">
        <v>3512.6285752206518</v>
      </c>
      <c r="D43" s="55"/>
      <c r="E43" s="55"/>
      <c r="F43" s="55"/>
      <c r="G43" s="106"/>
      <c r="H43" s="69"/>
      <c r="I43" s="69"/>
      <c r="J43" s="69"/>
      <c r="K43" s="69"/>
    </row>
    <row r="44" spans="2:11" s="85" customFormat="1" ht="12.75" x14ac:dyDescent="0.2">
      <c r="B44" s="103" t="s">
        <v>68</v>
      </c>
      <c r="C44" s="46">
        <v>3512.6285752206518</v>
      </c>
      <c r="D44" s="44"/>
      <c r="E44" s="44"/>
      <c r="F44" s="44"/>
      <c r="G44" s="74"/>
      <c r="H44" s="67"/>
      <c r="I44" s="67"/>
      <c r="J44" s="67"/>
      <c r="K44" s="67"/>
    </row>
    <row r="45" spans="2:11" s="85" customFormat="1" ht="12.75" x14ac:dyDescent="0.2">
      <c r="B45" s="104" t="s">
        <v>48</v>
      </c>
      <c r="C45" s="46">
        <v>3512.6285752206518</v>
      </c>
      <c r="D45" s="44"/>
      <c r="E45" s="44"/>
      <c r="F45" s="44"/>
      <c r="G45" s="74"/>
      <c r="H45" s="67"/>
      <c r="I45" s="67"/>
      <c r="J45" s="67"/>
      <c r="K45" s="67"/>
    </row>
    <row r="46" spans="2:11" s="85" customFormat="1" ht="12.75" x14ac:dyDescent="0.2">
      <c r="B46" s="105" t="s">
        <v>51</v>
      </c>
      <c r="C46" s="46">
        <v>3512.6285752206518</v>
      </c>
      <c r="D46" s="44"/>
      <c r="E46" s="44"/>
      <c r="F46" s="44"/>
      <c r="G46" s="74"/>
      <c r="H46" s="67"/>
      <c r="I46" s="67"/>
      <c r="J46" s="67"/>
      <c r="K46" s="67"/>
    </row>
    <row r="47" spans="2:11" s="85" customFormat="1" ht="12.75" x14ac:dyDescent="0.2">
      <c r="B47" s="101" t="s">
        <v>74</v>
      </c>
      <c r="C47" s="54">
        <v>27872.811732696264</v>
      </c>
      <c r="D47" s="54">
        <v>30650</v>
      </c>
      <c r="E47" s="54">
        <f t="shared" ref="E47:E52" si="2">D47/C47*100</f>
        <v>109.96378942295925</v>
      </c>
      <c r="F47" s="54">
        <v>24000</v>
      </c>
      <c r="G47" s="102">
        <f t="shared" ref="G47:G52" si="3">F47/D47*100</f>
        <v>78.303425774877653</v>
      </c>
      <c r="H47" s="69"/>
      <c r="I47" s="69"/>
      <c r="J47" s="69"/>
      <c r="K47" s="69"/>
    </row>
    <row r="48" spans="2:11" s="85" customFormat="1" ht="12.75" x14ac:dyDescent="0.2">
      <c r="B48" s="103" t="s">
        <v>70</v>
      </c>
      <c r="C48" s="46">
        <v>27872.811732696264</v>
      </c>
      <c r="D48" s="46">
        <v>30650</v>
      </c>
      <c r="E48" s="46">
        <f t="shared" si="2"/>
        <v>109.96378942295925</v>
      </c>
      <c r="F48" s="46">
        <v>24000</v>
      </c>
      <c r="G48" s="75">
        <f t="shared" si="3"/>
        <v>78.303425774877653</v>
      </c>
      <c r="H48" s="67"/>
      <c r="I48" s="67"/>
      <c r="J48" s="67"/>
      <c r="K48" s="67"/>
    </row>
    <row r="49" spans="2:11" s="85" customFormat="1" ht="12.75" x14ac:dyDescent="0.2">
      <c r="B49" s="104" t="s">
        <v>48</v>
      </c>
      <c r="C49" s="46">
        <v>24283.091114207979</v>
      </c>
      <c r="D49" s="46">
        <v>26650</v>
      </c>
      <c r="E49" s="46">
        <f t="shared" si="2"/>
        <v>109.74714823026443</v>
      </c>
      <c r="F49" s="46">
        <v>20000</v>
      </c>
      <c r="G49" s="75">
        <f t="shared" si="3"/>
        <v>75.046904315196997</v>
      </c>
      <c r="H49" s="67"/>
      <c r="I49" s="67"/>
      <c r="J49" s="67"/>
      <c r="K49" s="67"/>
    </row>
    <row r="50" spans="2:11" s="85" customFormat="1" ht="12.75" x14ac:dyDescent="0.2">
      <c r="B50" s="105" t="s">
        <v>55</v>
      </c>
      <c r="C50" s="46">
        <v>24283.091114207979</v>
      </c>
      <c r="D50" s="46">
        <v>26650</v>
      </c>
      <c r="E50" s="46">
        <f t="shared" si="2"/>
        <v>109.74714823026443</v>
      </c>
      <c r="F50" s="46">
        <v>20000</v>
      </c>
      <c r="G50" s="75">
        <f t="shared" si="3"/>
        <v>75.046904315196997</v>
      </c>
      <c r="H50" s="67"/>
      <c r="I50" s="67"/>
      <c r="J50" s="67"/>
      <c r="K50" s="67"/>
    </row>
    <row r="51" spans="2:11" s="85" customFormat="1" ht="12.75" x14ac:dyDescent="0.2">
      <c r="B51" s="104" t="s">
        <v>56</v>
      </c>
      <c r="C51" s="46">
        <v>3589.7206184882871</v>
      </c>
      <c r="D51" s="46">
        <v>4000</v>
      </c>
      <c r="E51" s="46">
        <f t="shared" si="2"/>
        <v>111.42928447965097</v>
      </c>
      <c r="F51" s="46">
        <v>4000</v>
      </c>
      <c r="G51" s="75">
        <f t="shared" si="3"/>
        <v>100</v>
      </c>
      <c r="H51" s="67"/>
      <c r="I51" s="67"/>
      <c r="J51" s="67"/>
      <c r="K51" s="67"/>
    </row>
    <row r="52" spans="2:11" s="85" customFormat="1" ht="12.75" x14ac:dyDescent="0.2">
      <c r="B52" s="105" t="s">
        <v>57</v>
      </c>
      <c r="C52" s="46">
        <v>3589.7206184882871</v>
      </c>
      <c r="D52" s="46">
        <v>4000</v>
      </c>
      <c r="E52" s="46">
        <f t="shared" si="2"/>
        <v>111.42928447965097</v>
      </c>
      <c r="F52" s="46">
        <v>4000</v>
      </c>
      <c r="G52" s="75">
        <f t="shared" si="3"/>
        <v>100</v>
      </c>
      <c r="H52" s="67"/>
      <c r="I52" s="67"/>
      <c r="J52" s="67"/>
      <c r="K52" s="67"/>
    </row>
    <row r="53" spans="2:11" s="85" customFormat="1" ht="12.75" x14ac:dyDescent="0.2">
      <c r="B53" s="101" t="s">
        <v>100</v>
      </c>
      <c r="C53" s="55"/>
      <c r="D53" s="55"/>
      <c r="E53" s="55"/>
      <c r="F53" s="54">
        <v>126569</v>
      </c>
      <c r="G53" s="106"/>
      <c r="H53" s="67"/>
      <c r="I53" s="67"/>
      <c r="J53" s="67"/>
      <c r="K53" s="67"/>
    </row>
    <row r="54" spans="2:11" s="85" customFormat="1" ht="12.75" x14ac:dyDescent="0.2">
      <c r="B54" s="103" t="s">
        <v>70</v>
      </c>
      <c r="C54" s="44"/>
      <c r="D54" s="44"/>
      <c r="E54" s="44"/>
      <c r="F54" s="46">
        <v>126569</v>
      </c>
      <c r="G54" s="74"/>
      <c r="H54" s="67"/>
      <c r="I54" s="67"/>
      <c r="J54" s="67"/>
      <c r="K54" s="67"/>
    </row>
    <row r="55" spans="2:11" s="85" customFormat="1" ht="12.75" x14ac:dyDescent="0.2">
      <c r="B55" s="104" t="s">
        <v>48</v>
      </c>
      <c r="C55" s="44"/>
      <c r="D55" s="44"/>
      <c r="E55" s="44"/>
      <c r="F55" s="46">
        <v>126569</v>
      </c>
      <c r="G55" s="74"/>
      <c r="H55" s="67"/>
      <c r="I55" s="67"/>
      <c r="J55" s="67"/>
      <c r="K55" s="67"/>
    </row>
    <row r="56" spans="2:11" s="85" customFormat="1" ht="12.75" x14ac:dyDescent="0.2">
      <c r="B56" s="105" t="s">
        <v>51</v>
      </c>
      <c r="C56" s="44"/>
      <c r="D56" s="44"/>
      <c r="E56" s="44"/>
      <c r="F56" s="46">
        <v>126569</v>
      </c>
      <c r="G56" s="74"/>
      <c r="H56" s="67"/>
      <c r="I56" s="67"/>
      <c r="J56" s="67"/>
      <c r="K56" s="67"/>
    </row>
    <row r="57" spans="2:11" s="85" customFormat="1" ht="12.75" x14ac:dyDescent="0.2">
      <c r="B57" s="73" t="s">
        <v>75</v>
      </c>
      <c r="C57" s="46">
        <f>C58+C70+C84+C104+C116+C121</f>
        <v>191096.04051496449</v>
      </c>
      <c r="D57" s="46">
        <v>194793.71</v>
      </c>
      <c r="E57" s="46">
        <f t="shared" ref="E57:E97" si="4">D57/C57*100</f>
        <v>101.93497964430401</v>
      </c>
      <c r="F57" s="46">
        <v>212848.25</v>
      </c>
      <c r="G57" s="75"/>
      <c r="H57" s="67"/>
      <c r="I57" s="67"/>
      <c r="J57" s="67"/>
      <c r="K57" s="67"/>
    </row>
    <row r="58" spans="2:11" s="85" customFormat="1" ht="12.75" x14ac:dyDescent="0.2">
      <c r="B58" s="101" t="s">
        <v>76</v>
      </c>
      <c r="C58" s="54">
        <v>126613.49525515959</v>
      </c>
      <c r="D58" s="54">
        <v>143245</v>
      </c>
      <c r="E58" s="54">
        <f t="shared" si="4"/>
        <v>113.1356493328958</v>
      </c>
      <c r="F58" s="54">
        <v>145201.69</v>
      </c>
      <c r="G58" s="102">
        <f t="shared" ref="G58:G97" si="5">F58/D58*100</f>
        <v>101.3659743795595</v>
      </c>
      <c r="H58" s="63"/>
      <c r="I58" s="67"/>
      <c r="J58" s="67"/>
      <c r="K58" s="67"/>
    </row>
    <row r="59" spans="2:11" s="85" customFormat="1" ht="12.75" x14ac:dyDescent="0.2">
      <c r="B59" s="103" t="s">
        <v>67</v>
      </c>
      <c r="C59" s="46">
        <v>36431.650408122638</v>
      </c>
      <c r="D59" s="46">
        <v>49610</v>
      </c>
      <c r="E59" s="46">
        <f t="shared" si="4"/>
        <v>136.17280426290864</v>
      </c>
      <c r="F59" s="46">
        <v>49610</v>
      </c>
      <c r="G59" s="75">
        <f t="shared" si="5"/>
        <v>100</v>
      </c>
      <c r="H59" s="63"/>
      <c r="I59" s="67"/>
      <c r="J59" s="67"/>
      <c r="K59" s="67"/>
    </row>
    <row r="60" spans="2:11" s="85" customFormat="1" ht="12.75" x14ac:dyDescent="0.2">
      <c r="B60" s="104" t="s">
        <v>48</v>
      </c>
      <c r="C60" s="46">
        <v>36110.47</v>
      </c>
      <c r="D60" s="46">
        <v>49610</v>
      </c>
      <c r="E60" s="46">
        <f t="shared" si="4"/>
        <v>137.38397755553996</v>
      </c>
      <c r="F60" s="46">
        <v>49610</v>
      </c>
      <c r="G60" s="75">
        <f t="shared" si="5"/>
        <v>100</v>
      </c>
      <c r="H60" s="67"/>
      <c r="I60" s="67"/>
      <c r="J60" s="67"/>
      <c r="K60" s="67"/>
    </row>
    <row r="61" spans="2:11" s="85" customFormat="1" ht="12.75" x14ac:dyDescent="0.2">
      <c r="B61" s="105" t="s">
        <v>49</v>
      </c>
      <c r="C61" s="46">
        <v>1214.1827593071869</v>
      </c>
      <c r="D61" s="44"/>
      <c r="E61" s="46"/>
      <c r="F61" s="44"/>
      <c r="G61" s="75"/>
      <c r="H61" s="67"/>
      <c r="I61" s="67"/>
      <c r="J61" s="67"/>
      <c r="K61" s="67"/>
    </row>
    <row r="62" spans="2:11" s="85" customFormat="1" ht="12.75" x14ac:dyDescent="0.2">
      <c r="B62" s="105" t="s">
        <v>51</v>
      </c>
      <c r="C62" s="46">
        <v>34896.29</v>
      </c>
      <c r="D62" s="87">
        <v>49610</v>
      </c>
      <c r="E62" s="46">
        <f t="shared" si="4"/>
        <v>142.16410970908368</v>
      </c>
      <c r="F62" s="46">
        <v>49610</v>
      </c>
      <c r="G62" s="75">
        <f t="shared" si="5"/>
        <v>100</v>
      </c>
      <c r="H62" s="67"/>
      <c r="I62" s="67"/>
      <c r="J62" s="67"/>
      <c r="K62" s="67"/>
    </row>
    <row r="63" spans="2:11" s="85" customFormat="1" ht="12.75" x14ac:dyDescent="0.2">
      <c r="B63" s="103" t="s">
        <v>69</v>
      </c>
      <c r="C63" s="46"/>
      <c r="D63" s="44"/>
      <c r="E63" s="46"/>
      <c r="F63" s="46">
        <v>1956.69</v>
      </c>
      <c r="G63" s="75"/>
      <c r="H63" s="67"/>
      <c r="I63" s="67"/>
      <c r="J63" s="67"/>
      <c r="K63" s="67"/>
    </row>
    <row r="64" spans="2:11" s="85" customFormat="1" ht="12.75" x14ac:dyDescent="0.2">
      <c r="B64" s="104" t="s">
        <v>56</v>
      </c>
      <c r="C64" s="46">
        <v>321.18919636339501</v>
      </c>
      <c r="D64" s="44"/>
      <c r="E64" s="46"/>
      <c r="F64" s="46">
        <v>1956.69</v>
      </c>
      <c r="G64" s="75"/>
      <c r="H64" s="67"/>
      <c r="I64" s="67"/>
      <c r="J64" s="67"/>
      <c r="K64" s="67"/>
    </row>
    <row r="65" spans="2:11" s="85" customFormat="1" ht="12.75" x14ac:dyDescent="0.2">
      <c r="B65" s="105" t="s">
        <v>57</v>
      </c>
      <c r="C65" s="46">
        <v>321.18919636339501</v>
      </c>
      <c r="D65" s="44"/>
      <c r="E65" s="46"/>
      <c r="F65" s="46">
        <v>1956.69</v>
      </c>
      <c r="G65" s="75"/>
      <c r="H65" s="67"/>
      <c r="I65" s="67"/>
      <c r="J65" s="67"/>
      <c r="K65" s="67"/>
    </row>
    <row r="66" spans="2:11" s="85" customFormat="1" ht="12.75" x14ac:dyDescent="0.2">
      <c r="B66" s="103" t="s">
        <v>70</v>
      </c>
      <c r="C66" s="46">
        <v>86203.464065299617</v>
      </c>
      <c r="D66" s="46">
        <v>93635</v>
      </c>
      <c r="E66" s="46">
        <f t="shared" si="4"/>
        <v>108.62092494226327</v>
      </c>
      <c r="F66" s="46">
        <v>93635</v>
      </c>
      <c r="G66" s="75">
        <f t="shared" si="5"/>
        <v>100</v>
      </c>
      <c r="H66" s="67"/>
      <c r="I66" s="67"/>
      <c r="J66" s="67"/>
      <c r="K66" s="67"/>
    </row>
    <row r="67" spans="2:11" s="85" customFormat="1" ht="12.75" x14ac:dyDescent="0.2">
      <c r="B67" s="104" t="s">
        <v>48</v>
      </c>
      <c r="C67" s="46">
        <v>86203.464065299617</v>
      </c>
      <c r="D67" s="46">
        <v>93635</v>
      </c>
      <c r="E67" s="46">
        <f t="shared" si="4"/>
        <v>108.62092494226327</v>
      </c>
      <c r="F67" s="46">
        <v>93635</v>
      </c>
      <c r="G67" s="75">
        <f t="shared" si="5"/>
        <v>100</v>
      </c>
      <c r="H67" s="67"/>
      <c r="I67" s="67"/>
      <c r="J67" s="67"/>
      <c r="K67" s="67"/>
    </row>
    <row r="68" spans="2:11" s="85" customFormat="1" ht="12.75" x14ac:dyDescent="0.2">
      <c r="B68" s="105" t="s">
        <v>49</v>
      </c>
      <c r="C68" s="46">
        <v>86128.340000000011</v>
      </c>
      <c r="D68" s="46">
        <v>90980</v>
      </c>
      <c r="E68" s="46">
        <f t="shared" si="4"/>
        <v>105.6330587585921</v>
      </c>
      <c r="F68" s="46">
        <v>91633</v>
      </c>
      <c r="G68" s="75">
        <f t="shared" si="5"/>
        <v>100.71774016267312</v>
      </c>
      <c r="H68" s="67"/>
      <c r="I68" s="67"/>
      <c r="J68" s="67"/>
      <c r="K68" s="67"/>
    </row>
    <row r="69" spans="2:11" s="85" customFormat="1" ht="12.75" x14ac:dyDescent="0.2">
      <c r="B69" s="105" t="s">
        <v>51</v>
      </c>
      <c r="C69" s="46">
        <v>75.121109562678342</v>
      </c>
      <c r="D69" s="46">
        <v>2655</v>
      </c>
      <c r="E69" s="46">
        <f t="shared" si="4"/>
        <v>3534.2928445229682</v>
      </c>
      <c r="F69" s="46">
        <v>2002</v>
      </c>
      <c r="G69" s="75">
        <f t="shared" si="5"/>
        <v>75.404896421845578</v>
      </c>
      <c r="H69" s="68"/>
      <c r="I69" s="68"/>
      <c r="J69" s="68"/>
      <c r="K69" s="68"/>
    </row>
    <row r="70" spans="2:11" s="85" customFormat="1" ht="12.75" x14ac:dyDescent="0.2">
      <c r="B70" s="101" t="s">
        <v>77</v>
      </c>
      <c r="C70" s="54">
        <v>32310.978830712058</v>
      </c>
      <c r="D70" s="54">
        <v>47517.89</v>
      </c>
      <c r="E70" s="54">
        <f t="shared" si="4"/>
        <v>147.06422312045078</v>
      </c>
      <c r="F70" s="54">
        <v>57288.27</v>
      </c>
      <c r="G70" s="102">
        <f t="shared" si="5"/>
        <v>120.56147695110199</v>
      </c>
      <c r="H70" s="63"/>
      <c r="I70" s="63"/>
      <c r="J70" s="63"/>
      <c r="K70" s="63"/>
    </row>
    <row r="71" spans="2:11" s="85" customFormat="1" ht="12.75" x14ac:dyDescent="0.2">
      <c r="B71" s="103" t="s">
        <v>78</v>
      </c>
      <c r="C71" s="46">
        <v>8060.6463600769794</v>
      </c>
      <c r="D71" s="46">
        <v>16585.5</v>
      </c>
      <c r="E71" s="46">
        <f t="shared" si="4"/>
        <v>205.75893370220507</v>
      </c>
      <c r="F71" s="46">
        <v>23608.43</v>
      </c>
      <c r="G71" s="75">
        <f t="shared" si="5"/>
        <v>142.34379427813454</v>
      </c>
      <c r="H71" s="63"/>
      <c r="I71" s="63"/>
      <c r="J71" s="63"/>
      <c r="K71" s="63"/>
    </row>
    <row r="72" spans="2:11" s="85" customFormat="1" ht="12.75" x14ac:dyDescent="0.2">
      <c r="B72" s="104" t="s">
        <v>48</v>
      </c>
      <c r="C72" s="46">
        <v>8060.6463600769794</v>
      </c>
      <c r="D72" s="46">
        <v>16585.5</v>
      </c>
      <c r="E72" s="46">
        <f t="shared" si="4"/>
        <v>205.75893370220507</v>
      </c>
      <c r="F72" s="46">
        <v>23608.43</v>
      </c>
      <c r="G72" s="75">
        <f t="shared" si="5"/>
        <v>142.34379427813454</v>
      </c>
      <c r="H72" s="63"/>
      <c r="I72" s="63"/>
      <c r="J72" s="63"/>
      <c r="K72" s="63"/>
    </row>
    <row r="73" spans="2:11" s="85" customFormat="1" ht="12.75" x14ac:dyDescent="0.2">
      <c r="B73" s="105" t="s">
        <v>49</v>
      </c>
      <c r="C73" s="46">
        <v>8060.6463600769794</v>
      </c>
      <c r="D73" s="46">
        <v>16585.5</v>
      </c>
      <c r="E73" s="46">
        <f t="shared" si="4"/>
        <v>205.75893370220507</v>
      </c>
      <c r="F73" s="46">
        <v>23608.43</v>
      </c>
      <c r="G73" s="75">
        <f t="shared" si="5"/>
        <v>142.34379427813454</v>
      </c>
      <c r="H73" s="63"/>
      <c r="I73" s="63"/>
      <c r="J73" s="63"/>
      <c r="K73" s="63"/>
    </row>
    <row r="74" spans="2:11" s="85" customFormat="1" ht="12.75" x14ac:dyDescent="0.2">
      <c r="B74" s="103" t="s">
        <v>79</v>
      </c>
      <c r="C74" s="44"/>
      <c r="D74" s="46">
        <v>5201.59</v>
      </c>
      <c r="E74" s="46"/>
      <c r="F74" s="46">
        <v>5201.59</v>
      </c>
      <c r="G74" s="75">
        <f t="shared" si="5"/>
        <v>100</v>
      </c>
      <c r="H74" s="63"/>
      <c r="I74" s="63"/>
      <c r="J74" s="63"/>
      <c r="K74" s="63"/>
    </row>
    <row r="75" spans="2:11" s="85" customFormat="1" ht="12.75" x14ac:dyDescent="0.2">
      <c r="B75" s="104" t="s">
        <v>48</v>
      </c>
      <c r="C75" s="44"/>
      <c r="D75" s="46">
        <v>5201.59</v>
      </c>
      <c r="E75" s="46"/>
      <c r="F75" s="46">
        <v>5201.59</v>
      </c>
      <c r="G75" s="75">
        <f t="shared" si="5"/>
        <v>100</v>
      </c>
      <c r="H75" s="63"/>
      <c r="I75" s="63"/>
      <c r="J75" s="63"/>
      <c r="K75" s="63"/>
    </row>
    <row r="76" spans="2:11" s="85" customFormat="1" ht="12.75" x14ac:dyDescent="0.2">
      <c r="B76" s="105" t="s">
        <v>49</v>
      </c>
      <c r="C76" s="44"/>
      <c r="D76" s="46">
        <v>5201.59</v>
      </c>
      <c r="E76" s="46"/>
      <c r="F76" s="46">
        <v>5201.59</v>
      </c>
      <c r="G76" s="75">
        <f t="shared" si="5"/>
        <v>100</v>
      </c>
      <c r="H76" s="68"/>
      <c r="I76" s="68"/>
      <c r="J76" s="68"/>
      <c r="K76" s="68"/>
    </row>
    <row r="77" spans="2:11" s="85" customFormat="1" ht="12.75" x14ac:dyDescent="0.2">
      <c r="B77" s="103" t="s">
        <v>80</v>
      </c>
      <c r="C77" s="46">
        <v>2368.5871657044258</v>
      </c>
      <c r="D77" s="46">
        <v>4639.8599999999997</v>
      </c>
      <c r="E77" s="46"/>
      <c r="F77" s="46">
        <v>3288.28</v>
      </c>
      <c r="G77" s="75">
        <f t="shared" si="5"/>
        <v>70.870241774536311</v>
      </c>
      <c r="H77" s="63"/>
      <c r="I77" s="63"/>
      <c r="J77" s="63"/>
      <c r="K77" s="63"/>
    </row>
    <row r="78" spans="2:11" s="85" customFormat="1" ht="12.75" x14ac:dyDescent="0.2">
      <c r="B78" s="104" t="s">
        <v>48</v>
      </c>
      <c r="C78" s="46">
        <v>2368.5871657044258</v>
      </c>
      <c r="D78" s="46">
        <v>4639.8599999999997</v>
      </c>
      <c r="E78" s="46"/>
      <c r="F78" s="46">
        <v>3288.28</v>
      </c>
      <c r="G78" s="75">
        <f t="shared" si="5"/>
        <v>70.870241774536311</v>
      </c>
      <c r="H78" s="63"/>
      <c r="I78" s="63"/>
      <c r="J78" s="63"/>
      <c r="K78" s="63"/>
    </row>
    <row r="79" spans="2:11" s="85" customFormat="1" ht="12.75" x14ac:dyDescent="0.2">
      <c r="B79" s="105" t="s">
        <v>49</v>
      </c>
      <c r="C79" s="46">
        <v>2368.5871657044258</v>
      </c>
      <c r="D79" s="46">
        <v>4639.8599999999997</v>
      </c>
      <c r="E79" s="46"/>
      <c r="F79" s="46">
        <v>3288.28</v>
      </c>
      <c r="G79" s="75">
        <f t="shared" si="5"/>
        <v>70.870241774536311</v>
      </c>
      <c r="H79" s="67"/>
      <c r="I79" s="67"/>
      <c r="J79" s="67"/>
      <c r="K79" s="67"/>
    </row>
    <row r="80" spans="2:11" s="85" customFormat="1" ht="12.75" x14ac:dyDescent="0.2">
      <c r="B80" s="103" t="s">
        <v>81</v>
      </c>
      <c r="C80" s="46">
        <v>21881.745304930653</v>
      </c>
      <c r="D80" s="46">
        <v>21090.94</v>
      </c>
      <c r="E80" s="46">
        <f t="shared" si="4"/>
        <v>96.386004434698989</v>
      </c>
      <c r="F80" s="46">
        <v>32727.46</v>
      </c>
      <c r="G80" s="75">
        <f t="shared" si="5"/>
        <v>155.17307431532211</v>
      </c>
      <c r="H80" s="63"/>
      <c r="I80" s="63"/>
      <c r="J80" s="63"/>
      <c r="K80" s="63"/>
    </row>
    <row r="81" spans="2:11" s="85" customFormat="1" ht="12.75" x14ac:dyDescent="0.2">
      <c r="B81" s="104" t="s">
        <v>48</v>
      </c>
      <c r="C81" s="46">
        <v>21881.745304930653</v>
      </c>
      <c r="D81" s="46">
        <v>21090.94</v>
      </c>
      <c r="E81" s="46">
        <f t="shared" si="4"/>
        <v>96.386004434698989</v>
      </c>
      <c r="F81" s="46">
        <v>32727.46</v>
      </c>
      <c r="G81" s="75">
        <f t="shared" si="5"/>
        <v>155.17307431532211</v>
      </c>
      <c r="H81" s="67"/>
      <c r="I81" s="67"/>
      <c r="J81" s="67"/>
      <c r="K81" s="67"/>
    </row>
    <row r="82" spans="2:11" s="85" customFormat="1" ht="12.75" x14ac:dyDescent="0.2">
      <c r="B82" s="105" t="s">
        <v>49</v>
      </c>
      <c r="C82" s="46">
        <v>20394.3</v>
      </c>
      <c r="D82" s="46">
        <v>17383.939999999999</v>
      </c>
      <c r="E82" s="46">
        <f t="shared" si="4"/>
        <v>85.239208994670079</v>
      </c>
      <c r="F82" s="46">
        <v>20957.109999999997</v>
      </c>
      <c r="G82" s="75">
        <f t="shared" si="5"/>
        <v>120.55443127392293</v>
      </c>
      <c r="H82" s="67"/>
      <c r="I82" s="67"/>
      <c r="J82" s="67"/>
      <c r="K82" s="67"/>
    </row>
    <row r="83" spans="2:11" s="85" customFormat="1" ht="12.75" x14ac:dyDescent="0.2">
      <c r="B83" s="105" t="s">
        <v>51</v>
      </c>
      <c r="C83" s="46">
        <v>1487.45</v>
      </c>
      <c r="D83" s="46">
        <v>3707</v>
      </c>
      <c r="E83" s="46">
        <f t="shared" si="4"/>
        <v>249.21846112474367</v>
      </c>
      <c r="F83" s="46">
        <v>4232.8599999999997</v>
      </c>
      <c r="G83" s="75">
        <f t="shared" si="5"/>
        <v>114.18559482060967</v>
      </c>
      <c r="H83" s="67"/>
      <c r="I83" s="67"/>
      <c r="J83" s="67"/>
      <c r="K83" s="67"/>
    </row>
    <row r="84" spans="2:11" s="85" customFormat="1" ht="12.75" x14ac:dyDescent="0.2">
      <c r="B84" s="101" t="s">
        <v>82</v>
      </c>
      <c r="C84" s="54">
        <v>7148.4040082288111</v>
      </c>
      <c r="D84" s="54">
        <v>4030.82</v>
      </c>
      <c r="E84" s="54">
        <f t="shared" si="4"/>
        <v>56.387691509321016</v>
      </c>
      <c r="F84" s="54">
        <v>5598.29</v>
      </c>
      <c r="G84" s="102">
        <f t="shared" si="5"/>
        <v>138.88712470415447</v>
      </c>
      <c r="H84" s="63"/>
      <c r="I84" s="63"/>
      <c r="J84" s="63"/>
      <c r="K84" s="63"/>
    </row>
    <row r="85" spans="2:11" s="85" customFormat="1" ht="12.75" x14ac:dyDescent="0.2">
      <c r="B85" s="103" t="s">
        <v>78</v>
      </c>
      <c r="C85" s="46">
        <v>3170.0232264914725</v>
      </c>
      <c r="D85" s="46">
        <v>2720.82</v>
      </c>
      <c r="E85" s="46">
        <f t="shared" si="4"/>
        <v>85.829655040457141</v>
      </c>
      <c r="F85" s="46">
        <v>2660</v>
      </c>
      <c r="G85" s="75">
        <f t="shared" si="5"/>
        <v>97.76464448217817</v>
      </c>
      <c r="H85" s="63"/>
      <c r="I85" s="63"/>
      <c r="J85" s="63"/>
      <c r="K85" s="63"/>
    </row>
    <row r="86" spans="2:11" s="85" customFormat="1" ht="12.75" x14ac:dyDescent="0.2">
      <c r="B86" s="104" t="s">
        <v>48</v>
      </c>
      <c r="C86" s="46">
        <v>3170.0232264914725</v>
      </c>
      <c r="D86" s="46">
        <v>2720.82</v>
      </c>
      <c r="E86" s="46">
        <f t="shared" si="4"/>
        <v>85.829655040457141</v>
      </c>
      <c r="F86" s="46">
        <v>2660</v>
      </c>
      <c r="G86" s="75">
        <f t="shared" si="5"/>
        <v>97.76464448217817</v>
      </c>
      <c r="H86" s="63"/>
      <c r="I86" s="63"/>
      <c r="J86" s="63"/>
      <c r="K86" s="63"/>
    </row>
    <row r="87" spans="2:11" s="85" customFormat="1" ht="12.75" x14ac:dyDescent="0.2">
      <c r="B87" s="105" t="s">
        <v>51</v>
      </c>
      <c r="C87" s="46">
        <v>3170.0232264914698</v>
      </c>
      <c r="D87" s="46">
        <v>2570.8200000000002</v>
      </c>
      <c r="E87" s="46">
        <f t="shared" si="4"/>
        <v>81.097828511664943</v>
      </c>
      <c r="F87" s="46">
        <v>2610</v>
      </c>
      <c r="G87" s="75">
        <f t="shared" si="5"/>
        <v>101.52402735314024</v>
      </c>
      <c r="H87" s="63"/>
      <c r="I87" s="63"/>
      <c r="J87" s="63"/>
      <c r="K87" s="63"/>
    </row>
    <row r="88" spans="2:11" s="85" customFormat="1" ht="12.75" x14ac:dyDescent="0.2">
      <c r="B88" s="105" t="s">
        <v>55</v>
      </c>
      <c r="C88" s="44"/>
      <c r="D88" s="46">
        <v>150</v>
      </c>
      <c r="E88" s="46"/>
      <c r="F88" s="46">
        <v>50</v>
      </c>
      <c r="G88" s="75">
        <f t="shared" si="5"/>
        <v>33.333333333333329</v>
      </c>
      <c r="H88" s="67"/>
      <c r="I88" s="67"/>
      <c r="J88" s="67"/>
      <c r="K88" s="67"/>
    </row>
    <row r="89" spans="2:11" s="85" customFormat="1" ht="12.75" x14ac:dyDescent="0.2">
      <c r="B89" s="103" t="s">
        <v>65</v>
      </c>
      <c r="C89" s="46">
        <v>380.1698851947707</v>
      </c>
      <c r="D89" s="46">
        <v>1000</v>
      </c>
      <c r="E89" s="46">
        <f t="shared" si="4"/>
        <v>263.04029828340413</v>
      </c>
      <c r="F89" s="46">
        <v>1115</v>
      </c>
      <c r="G89" s="75">
        <f t="shared" si="5"/>
        <v>111.5</v>
      </c>
      <c r="H89" s="67"/>
      <c r="I89" s="67"/>
      <c r="J89" s="67"/>
      <c r="K89" s="67"/>
    </row>
    <row r="90" spans="2:11" s="85" customFormat="1" ht="12.75" x14ac:dyDescent="0.2">
      <c r="B90" s="104" t="s">
        <v>48</v>
      </c>
      <c r="C90" s="46">
        <v>380.1698851947707</v>
      </c>
      <c r="D90" s="46">
        <v>1000</v>
      </c>
      <c r="E90" s="46">
        <f t="shared" si="4"/>
        <v>263.04029828340413</v>
      </c>
      <c r="F90" s="46">
        <v>1115</v>
      </c>
      <c r="G90" s="75">
        <f t="shared" si="5"/>
        <v>111.5</v>
      </c>
      <c r="H90" s="68"/>
      <c r="I90" s="68"/>
      <c r="J90" s="68"/>
      <c r="K90" s="68"/>
    </row>
    <row r="91" spans="2:11" s="85" customFormat="1" ht="12.75" x14ac:dyDescent="0.2">
      <c r="B91" s="105" t="s">
        <v>51</v>
      </c>
      <c r="C91" s="46">
        <v>380.1698851947707</v>
      </c>
      <c r="D91" s="46">
        <v>1000</v>
      </c>
      <c r="E91" s="46">
        <f t="shared" si="4"/>
        <v>263.04029828340413</v>
      </c>
      <c r="F91" s="46">
        <v>1115</v>
      </c>
      <c r="G91" s="75">
        <f t="shared" si="5"/>
        <v>111.5</v>
      </c>
      <c r="H91" s="63"/>
      <c r="I91" s="63"/>
      <c r="J91" s="63"/>
      <c r="K91" s="63"/>
    </row>
    <row r="92" spans="2:11" s="85" customFormat="1" ht="12.75" x14ac:dyDescent="0.2">
      <c r="B92" s="103" t="s">
        <v>66</v>
      </c>
      <c r="C92" s="46">
        <v>1053.0068352246333</v>
      </c>
      <c r="D92" s="44"/>
      <c r="E92" s="46"/>
      <c r="F92" s="46">
        <v>424.03</v>
      </c>
      <c r="G92" s="75"/>
      <c r="H92" s="63"/>
      <c r="I92" s="63"/>
      <c r="J92" s="63"/>
      <c r="K92" s="63"/>
    </row>
    <row r="93" spans="2:11" s="85" customFormat="1" ht="12.75" x14ac:dyDescent="0.2">
      <c r="B93" s="104" t="s">
        <v>48</v>
      </c>
      <c r="C93" s="46">
        <v>1053.0068352246333</v>
      </c>
      <c r="D93" s="44"/>
      <c r="E93" s="46"/>
      <c r="F93" s="46">
        <v>424.03</v>
      </c>
      <c r="G93" s="75"/>
      <c r="H93" s="63"/>
      <c r="I93" s="63"/>
      <c r="J93" s="63"/>
      <c r="K93" s="63"/>
    </row>
    <row r="94" spans="2:11" s="85" customFormat="1" ht="12.75" x14ac:dyDescent="0.2">
      <c r="B94" s="105" t="s">
        <v>51</v>
      </c>
      <c r="C94" s="46">
        <v>1053.0068352246333</v>
      </c>
      <c r="D94" s="44"/>
      <c r="E94" s="46"/>
      <c r="F94" s="46">
        <v>424.03</v>
      </c>
      <c r="G94" s="75"/>
      <c r="H94" s="63"/>
      <c r="I94" s="67"/>
      <c r="J94" s="63"/>
      <c r="K94" s="67"/>
    </row>
    <row r="95" spans="2:11" s="85" customFormat="1" ht="12.75" x14ac:dyDescent="0.2">
      <c r="B95" s="103" t="s">
        <v>67</v>
      </c>
      <c r="C95" s="46">
        <v>1990.2501824938615</v>
      </c>
      <c r="D95" s="46">
        <v>310</v>
      </c>
      <c r="E95" s="46">
        <f t="shared" si="4"/>
        <v>15.575931243556418</v>
      </c>
      <c r="F95" s="46">
        <v>223</v>
      </c>
      <c r="G95" s="75">
        <f t="shared" si="5"/>
        <v>71.935483870967744</v>
      </c>
      <c r="H95" s="63"/>
      <c r="I95" s="67"/>
      <c r="J95" s="63"/>
      <c r="K95" s="67"/>
    </row>
    <row r="96" spans="2:11" s="85" customFormat="1" ht="12.75" x14ac:dyDescent="0.2">
      <c r="B96" s="104" t="s">
        <v>48</v>
      </c>
      <c r="C96" s="46">
        <v>1990.2501824938615</v>
      </c>
      <c r="D96" s="46">
        <v>310</v>
      </c>
      <c r="E96" s="46">
        <f t="shared" si="4"/>
        <v>15.575931243556418</v>
      </c>
      <c r="F96" s="46">
        <v>223</v>
      </c>
      <c r="G96" s="75">
        <f t="shared" si="5"/>
        <v>71.935483870967744</v>
      </c>
      <c r="H96" s="63"/>
      <c r="I96" s="67"/>
      <c r="J96" s="63"/>
      <c r="K96" s="67"/>
    </row>
    <row r="97" spans="2:11" s="85" customFormat="1" ht="12.75" x14ac:dyDescent="0.2">
      <c r="B97" s="105" t="s">
        <v>51</v>
      </c>
      <c r="C97" s="46">
        <v>1990.2501824938615</v>
      </c>
      <c r="D97" s="46">
        <v>310</v>
      </c>
      <c r="E97" s="46">
        <f t="shared" si="4"/>
        <v>15.575931243556418</v>
      </c>
      <c r="F97" s="46">
        <v>223</v>
      </c>
      <c r="G97" s="75">
        <f t="shared" si="5"/>
        <v>71.935483870967744</v>
      </c>
      <c r="H97" s="67"/>
      <c r="I97" s="67"/>
      <c r="J97" s="67"/>
      <c r="K97" s="67"/>
    </row>
    <row r="98" spans="2:11" s="85" customFormat="1" ht="12.75" x14ac:dyDescent="0.2">
      <c r="B98" s="103" t="s">
        <v>69</v>
      </c>
      <c r="C98" s="46">
        <v>554.9538788240759</v>
      </c>
      <c r="D98" s="44"/>
      <c r="E98" s="44"/>
      <c r="F98" s="44"/>
      <c r="G98" s="75"/>
      <c r="H98" s="67"/>
      <c r="I98" s="67"/>
      <c r="J98" s="67"/>
      <c r="K98" s="67"/>
    </row>
    <row r="99" spans="2:11" s="85" customFormat="1" ht="12.75" x14ac:dyDescent="0.2">
      <c r="B99" s="104" t="s">
        <v>48</v>
      </c>
      <c r="C99" s="46">
        <v>554.9538788240759</v>
      </c>
      <c r="D99" s="44"/>
      <c r="E99" s="44"/>
      <c r="F99" s="44"/>
      <c r="G99" s="75"/>
      <c r="H99" s="67"/>
      <c r="I99" s="67"/>
      <c r="J99" s="67"/>
      <c r="K99" s="67"/>
    </row>
    <row r="100" spans="2:11" s="85" customFormat="1" ht="12.75" x14ac:dyDescent="0.2">
      <c r="B100" s="105" t="s">
        <v>51</v>
      </c>
      <c r="C100" s="46">
        <v>554.9538788240759</v>
      </c>
      <c r="D100" s="44"/>
      <c r="E100" s="44"/>
      <c r="F100" s="44"/>
      <c r="G100" s="75"/>
      <c r="H100" s="63"/>
      <c r="I100" s="63"/>
      <c r="J100" s="63"/>
      <c r="K100" s="63"/>
    </row>
    <row r="101" spans="2:11" s="85" customFormat="1" ht="12.75" x14ac:dyDescent="0.2">
      <c r="B101" s="103" t="s">
        <v>72</v>
      </c>
      <c r="C101" s="46"/>
      <c r="D101" s="44"/>
      <c r="E101" s="44"/>
      <c r="F101" s="46">
        <v>1176.26</v>
      </c>
      <c r="G101" s="75"/>
      <c r="H101" s="63"/>
      <c r="I101" s="63"/>
      <c r="J101" s="63"/>
      <c r="K101" s="63"/>
    </row>
    <row r="102" spans="2:11" s="85" customFormat="1" ht="12.75" x14ac:dyDescent="0.2">
      <c r="B102" s="104" t="s">
        <v>48</v>
      </c>
      <c r="C102" s="46"/>
      <c r="D102" s="44"/>
      <c r="E102" s="44"/>
      <c r="F102" s="46">
        <v>1176.26</v>
      </c>
      <c r="G102" s="75"/>
      <c r="H102" s="63"/>
      <c r="I102" s="63"/>
      <c r="J102" s="63"/>
      <c r="K102" s="63"/>
    </row>
    <row r="103" spans="2:11" s="85" customFormat="1" ht="12.75" x14ac:dyDescent="0.2">
      <c r="B103" s="105" t="s">
        <v>51</v>
      </c>
      <c r="C103" s="46"/>
      <c r="D103" s="44"/>
      <c r="E103" s="44"/>
      <c r="F103" s="46">
        <v>1176.26</v>
      </c>
      <c r="G103" s="75"/>
      <c r="H103" s="63"/>
      <c r="I103" s="67"/>
      <c r="J103" s="63"/>
      <c r="K103" s="67"/>
    </row>
    <row r="104" spans="2:11" s="85" customFormat="1" ht="12.75" x14ac:dyDescent="0.2">
      <c r="B104" s="101" t="s">
        <v>84</v>
      </c>
      <c r="C104" s="54">
        <v>4579.29</v>
      </c>
      <c r="D104" s="55"/>
      <c r="E104" s="55"/>
      <c r="F104" s="55"/>
      <c r="G104" s="106"/>
      <c r="H104" s="68"/>
      <c r="I104" s="68"/>
      <c r="J104" s="68"/>
      <c r="K104" s="68"/>
    </row>
    <row r="105" spans="2:11" s="85" customFormat="1" ht="12.75" x14ac:dyDescent="0.2">
      <c r="B105" s="103" t="s">
        <v>80</v>
      </c>
      <c r="C105" s="46">
        <v>293.12</v>
      </c>
      <c r="D105" s="44"/>
      <c r="E105" s="44"/>
      <c r="F105" s="44"/>
      <c r="G105" s="74"/>
      <c r="H105" s="63"/>
      <c r="I105" s="63"/>
      <c r="J105" s="63"/>
      <c r="K105" s="63"/>
    </row>
    <row r="106" spans="2:11" s="85" customFormat="1" ht="12.75" x14ac:dyDescent="0.2">
      <c r="B106" s="104" t="s">
        <v>48</v>
      </c>
      <c r="C106" s="46">
        <v>293.12</v>
      </c>
      <c r="D106" s="44"/>
      <c r="E106" s="44"/>
      <c r="F106" s="44"/>
      <c r="G106" s="74"/>
      <c r="H106" s="63"/>
      <c r="I106" s="63"/>
      <c r="J106" s="63"/>
      <c r="K106" s="63"/>
    </row>
    <row r="107" spans="2:11" s="85" customFormat="1" ht="12.75" x14ac:dyDescent="0.2">
      <c r="B107" s="105" t="s">
        <v>51</v>
      </c>
      <c r="C107" s="46">
        <v>293.12</v>
      </c>
      <c r="D107" s="44"/>
      <c r="E107" s="44"/>
      <c r="F107" s="44"/>
      <c r="G107" s="74"/>
      <c r="H107" s="63"/>
      <c r="I107" s="63"/>
      <c r="J107" s="63"/>
      <c r="K107" s="63"/>
    </row>
    <row r="108" spans="2:11" s="85" customFormat="1" ht="12.75" x14ac:dyDescent="0.2">
      <c r="B108" s="103" t="s">
        <v>81</v>
      </c>
      <c r="C108" s="46">
        <v>4286.17</v>
      </c>
      <c r="D108" s="44"/>
      <c r="E108" s="44"/>
      <c r="F108" s="44"/>
      <c r="G108" s="74"/>
      <c r="H108" s="63"/>
      <c r="I108" s="63"/>
      <c r="J108" s="63"/>
      <c r="K108" s="63"/>
    </row>
    <row r="109" spans="2:11" s="85" customFormat="1" ht="12.75" x14ac:dyDescent="0.2">
      <c r="B109" s="104" t="s">
        <v>48</v>
      </c>
      <c r="C109" s="46">
        <v>4286.17</v>
      </c>
      <c r="D109" s="44"/>
      <c r="E109" s="44"/>
      <c r="F109" s="44"/>
      <c r="G109" s="74"/>
      <c r="H109" s="67"/>
      <c r="I109" s="67"/>
      <c r="J109" s="67"/>
      <c r="K109" s="67"/>
    </row>
    <row r="110" spans="2:11" s="85" customFormat="1" ht="12.75" x14ac:dyDescent="0.2">
      <c r="B110" s="105" t="s">
        <v>51</v>
      </c>
      <c r="C110" s="46">
        <v>4286.17</v>
      </c>
      <c r="D110" s="44"/>
      <c r="E110" s="44"/>
      <c r="F110" s="44"/>
      <c r="G110" s="74"/>
      <c r="H110" s="67"/>
      <c r="I110" s="67"/>
      <c r="J110" s="67"/>
      <c r="K110" s="67"/>
    </row>
    <row r="111" spans="2:11" s="85" customFormat="1" ht="12.75" x14ac:dyDescent="0.2">
      <c r="B111" s="101" t="s">
        <v>101</v>
      </c>
      <c r="C111" s="55"/>
      <c r="D111" s="55"/>
      <c r="E111" s="55"/>
      <c r="F111" s="54">
        <v>4760</v>
      </c>
      <c r="G111" s="106"/>
      <c r="H111" s="63"/>
      <c r="I111" s="63"/>
      <c r="J111" s="63"/>
      <c r="K111" s="63"/>
    </row>
    <row r="112" spans="2:11" s="85" customFormat="1" ht="12.75" x14ac:dyDescent="0.2">
      <c r="B112" s="103" t="s">
        <v>78</v>
      </c>
      <c r="C112" s="44"/>
      <c r="D112" s="44"/>
      <c r="E112" s="44"/>
      <c r="F112" s="46">
        <v>4760</v>
      </c>
      <c r="G112" s="74"/>
      <c r="H112" s="63"/>
      <c r="I112" s="63"/>
      <c r="J112" s="63"/>
      <c r="K112" s="63"/>
    </row>
    <row r="113" spans="2:11" s="85" customFormat="1" ht="12.75" x14ac:dyDescent="0.2">
      <c r="B113" s="104" t="s">
        <v>48</v>
      </c>
      <c r="C113" s="44"/>
      <c r="D113" s="44"/>
      <c r="E113" s="44"/>
      <c r="F113" s="46">
        <v>4760</v>
      </c>
      <c r="G113" s="74"/>
      <c r="H113" s="63"/>
      <c r="I113" s="63"/>
      <c r="J113" s="63"/>
      <c r="K113" s="63"/>
    </row>
    <row r="114" spans="2:11" s="85" customFormat="1" ht="12.75" x14ac:dyDescent="0.2">
      <c r="B114" s="105" t="s">
        <v>51</v>
      </c>
      <c r="C114" s="44"/>
      <c r="D114" s="44"/>
      <c r="E114" s="44"/>
      <c r="F114" s="46">
        <v>4760</v>
      </c>
      <c r="G114" s="74"/>
      <c r="H114" s="67"/>
      <c r="I114" s="67"/>
      <c r="J114" s="67"/>
      <c r="K114" s="67"/>
    </row>
    <row r="115" spans="2:11" s="85" customFormat="1" ht="12.75" x14ac:dyDescent="0.2">
      <c r="B115" s="73" t="s">
        <v>85</v>
      </c>
      <c r="C115" s="46">
        <v>817.17</v>
      </c>
      <c r="D115" s="46">
        <v>1325</v>
      </c>
      <c r="E115" s="46">
        <f t="shared" ref="E115:E130" si="6">D115/C115*100</f>
        <v>162.1449637162402</v>
      </c>
      <c r="F115" s="44"/>
      <c r="G115" s="74"/>
      <c r="H115" s="67"/>
      <c r="I115" s="67"/>
      <c r="J115" s="67"/>
      <c r="K115" s="67"/>
    </row>
    <row r="116" spans="2:11" s="85" customFormat="1" ht="12.75" x14ac:dyDescent="0.2">
      <c r="B116" s="101" t="s">
        <v>86</v>
      </c>
      <c r="C116" s="54">
        <v>817.17</v>
      </c>
      <c r="D116" s="54">
        <v>1325</v>
      </c>
      <c r="E116" s="54">
        <f t="shared" si="6"/>
        <v>162.1449637162402</v>
      </c>
      <c r="F116" s="55"/>
      <c r="G116" s="106"/>
      <c r="H116" s="67"/>
      <c r="I116" s="67"/>
      <c r="J116" s="67"/>
      <c r="K116" s="67"/>
    </row>
    <row r="117" spans="2:11" s="85" customFormat="1" ht="12.75" x14ac:dyDescent="0.2">
      <c r="B117" s="103" t="s">
        <v>70</v>
      </c>
      <c r="C117" s="87">
        <v>817.17</v>
      </c>
      <c r="D117" s="46">
        <v>1325</v>
      </c>
      <c r="E117" s="46">
        <f t="shared" si="6"/>
        <v>162.1449637162402</v>
      </c>
      <c r="F117" s="44"/>
      <c r="G117" s="74"/>
      <c r="H117" s="63"/>
      <c r="I117" s="63"/>
      <c r="J117" s="63"/>
      <c r="K117" s="63"/>
    </row>
    <row r="118" spans="2:11" s="85" customFormat="1" ht="12.75" x14ac:dyDescent="0.2">
      <c r="B118" s="104" t="s">
        <v>48</v>
      </c>
      <c r="C118" s="87">
        <v>817.17</v>
      </c>
      <c r="D118" s="46">
        <v>1325</v>
      </c>
      <c r="E118" s="46">
        <f t="shared" si="6"/>
        <v>162.1449637162402</v>
      </c>
      <c r="F118" s="44"/>
      <c r="G118" s="74"/>
      <c r="H118" s="63"/>
      <c r="I118" s="63"/>
      <c r="J118" s="63"/>
      <c r="K118" s="63"/>
    </row>
    <row r="119" spans="2:11" s="85" customFormat="1" ht="12.75" x14ac:dyDescent="0.2">
      <c r="B119" s="105" t="s">
        <v>51</v>
      </c>
      <c r="C119" s="87">
        <v>817.17</v>
      </c>
      <c r="D119" s="46">
        <v>1325</v>
      </c>
      <c r="E119" s="46">
        <f t="shared" si="6"/>
        <v>162.1449637162402</v>
      </c>
      <c r="F119" s="44"/>
      <c r="G119" s="74"/>
      <c r="H119" s="63"/>
      <c r="I119" s="63"/>
      <c r="J119" s="63"/>
      <c r="K119" s="63"/>
    </row>
    <row r="120" spans="2:11" s="85" customFormat="1" ht="12.75" x14ac:dyDescent="0.2">
      <c r="B120" s="73" t="s">
        <v>87</v>
      </c>
      <c r="C120" s="46">
        <v>19626.702420864025</v>
      </c>
      <c r="D120" s="46">
        <v>8678</v>
      </c>
      <c r="E120" s="46">
        <f t="shared" si="6"/>
        <v>44.215272713234363</v>
      </c>
      <c r="F120" s="46">
        <v>23398.57</v>
      </c>
      <c r="G120" s="75">
        <f t="shared" ref="G120:G130" si="7">F120/D120*100</f>
        <v>269.63090573864946</v>
      </c>
      <c r="H120" s="67"/>
      <c r="I120" s="67"/>
      <c r="J120" s="67"/>
      <c r="K120" s="67"/>
    </row>
    <row r="121" spans="2:11" s="85" customFormat="1" ht="12.75" x14ac:dyDescent="0.2">
      <c r="B121" s="101" t="s">
        <v>88</v>
      </c>
      <c r="C121" s="54">
        <v>19626.702420864025</v>
      </c>
      <c r="D121" s="54">
        <v>8678</v>
      </c>
      <c r="E121" s="54">
        <f t="shared" si="6"/>
        <v>44.215272713234363</v>
      </c>
      <c r="F121" s="54">
        <v>23398.57</v>
      </c>
      <c r="G121" s="102">
        <f t="shared" si="7"/>
        <v>269.63090573864946</v>
      </c>
      <c r="H121" s="67"/>
      <c r="I121" s="67"/>
      <c r="J121" s="67"/>
      <c r="K121" s="67"/>
    </row>
    <row r="122" spans="2:11" s="85" customFormat="1" ht="12.75" x14ac:dyDescent="0.2">
      <c r="B122" s="103" t="s">
        <v>65</v>
      </c>
      <c r="C122" s="46">
        <v>5938.2759307186943</v>
      </c>
      <c r="D122" s="46">
        <v>4504</v>
      </c>
      <c r="E122" s="46">
        <f t="shared" si="6"/>
        <v>75.846930195695577</v>
      </c>
      <c r="F122" s="46">
        <v>4079</v>
      </c>
      <c r="G122" s="75">
        <f t="shared" si="7"/>
        <v>90.563943161634114</v>
      </c>
      <c r="H122" s="67"/>
      <c r="I122" s="67"/>
      <c r="J122" s="67"/>
      <c r="K122" s="67"/>
    </row>
    <row r="123" spans="2:11" s="85" customFormat="1" ht="12.75" x14ac:dyDescent="0.2">
      <c r="B123" s="104" t="s">
        <v>56</v>
      </c>
      <c r="C123" s="46">
        <v>5938.2759307186943</v>
      </c>
      <c r="D123" s="46">
        <v>4504</v>
      </c>
      <c r="E123" s="46">
        <f t="shared" si="6"/>
        <v>75.846930195695577</v>
      </c>
      <c r="F123" s="46">
        <v>4079</v>
      </c>
      <c r="G123" s="75">
        <f t="shared" si="7"/>
        <v>90.563943161634114</v>
      </c>
      <c r="H123" s="67"/>
      <c r="I123" s="67"/>
      <c r="J123" s="67"/>
      <c r="K123" s="67"/>
    </row>
    <row r="124" spans="2:11" s="85" customFormat="1" ht="12.75" x14ac:dyDescent="0.2">
      <c r="B124" s="105" t="s">
        <v>57</v>
      </c>
      <c r="C124" s="46">
        <v>5938.2759307186943</v>
      </c>
      <c r="D124" s="46">
        <v>4504</v>
      </c>
      <c r="E124" s="46">
        <f t="shared" si="6"/>
        <v>75.846930195695577</v>
      </c>
      <c r="F124" s="46">
        <v>4079</v>
      </c>
      <c r="G124" s="75">
        <f t="shared" si="7"/>
        <v>90.563943161634114</v>
      </c>
      <c r="H124" s="67"/>
      <c r="I124" s="67"/>
      <c r="J124" s="67"/>
      <c r="K124" s="67"/>
    </row>
    <row r="125" spans="2:11" s="85" customFormat="1" ht="12.75" x14ac:dyDescent="0.2">
      <c r="B125" s="103" t="s">
        <v>66</v>
      </c>
      <c r="C125" s="46"/>
      <c r="D125" s="44"/>
      <c r="E125" s="46"/>
      <c r="F125" s="46">
        <v>820.99</v>
      </c>
      <c r="G125" s="75"/>
      <c r="H125" s="67"/>
      <c r="I125" s="67"/>
      <c r="J125" s="67"/>
      <c r="K125" s="67"/>
    </row>
    <row r="126" spans="2:11" s="85" customFormat="1" ht="12.75" x14ac:dyDescent="0.2">
      <c r="B126" s="104" t="s">
        <v>56</v>
      </c>
      <c r="C126" s="46"/>
      <c r="D126" s="44"/>
      <c r="E126" s="46"/>
      <c r="F126" s="46">
        <v>820.99</v>
      </c>
      <c r="G126" s="75"/>
      <c r="H126" s="67"/>
      <c r="I126" s="67"/>
      <c r="J126" s="67"/>
      <c r="K126" s="67"/>
    </row>
    <row r="127" spans="2:11" s="85" customFormat="1" ht="12.75" x14ac:dyDescent="0.2">
      <c r="B127" s="105" t="s">
        <v>57</v>
      </c>
      <c r="C127" s="46"/>
      <c r="D127" s="44"/>
      <c r="E127" s="46"/>
      <c r="F127" s="46">
        <v>820.99</v>
      </c>
      <c r="G127" s="75"/>
      <c r="H127" s="67"/>
      <c r="I127" s="67"/>
      <c r="J127" s="67"/>
      <c r="K127" s="67"/>
    </row>
    <row r="128" spans="2:11" s="85" customFormat="1" ht="12.75" x14ac:dyDescent="0.2">
      <c r="B128" s="103" t="s">
        <v>67</v>
      </c>
      <c r="C128" s="46">
        <v>1642.2788506204799</v>
      </c>
      <c r="D128" s="46">
        <v>4174</v>
      </c>
      <c r="E128" s="46">
        <f t="shared" si="6"/>
        <v>254.15903020507108</v>
      </c>
      <c r="F128" s="46">
        <v>6991</v>
      </c>
      <c r="G128" s="75">
        <f t="shared" si="7"/>
        <v>167.48921897460468</v>
      </c>
      <c r="H128" s="67"/>
      <c r="I128" s="67"/>
      <c r="J128" s="67"/>
      <c r="K128" s="67"/>
    </row>
    <row r="129" spans="2:11" s="85" customFormat="1" ht="12.75" x14ac:dyDescent="0.2">
      <c r="B129" s="104" t="s">
        <v>56</v>
      </c>
      <c r="C129" s="46">
        <v>1642.2788506204799</v>
      </c>
      <c r="D129" s="46">
        <v>4174</v>
      </c>
      <c r="E129" s="46">
        <f t="shared" si="6"/>
        <v>254.15903020507108</v>
      </c>
      <c r="F129" s="46">
        <v>6991</v>
      </c>
      <c r="G129" s="75">
        <f t="shared" si="7"/>
        <v>167.48921897460468</v>
      </c>
      <c r="H129" s="69"/>
      <c r="I129" s="69"/>
      <c r="J129" s="69"/>
      <c r="K129" s="69"/>
    </row>
    <row r="130" spans="2:11" s="85" customFormat="1" ht="12.75" x14ac:dyDescent="0.2">
      <c r="B130" s="105" t="s">
        <v>57</v>
      </c>
      <c r="C130" s="46">
        <v>1642.2788506204799</v>
      </c>
      <c r="D130" s="46">
        <v>4174</v>
      </c>
      <c r="E130" s="46">
        <f t="shared" si="6"/>
        <v>254.15903020507108</v>
      </c>
      <c r="F130" s="46">
        <v>6991</v>
      </c>
      <c r="G130" s="75">
        <f t="shared" si="7"/>
        <v>167.48921897460468</v>
      </c>
      <c r="H130" s="67"/>
      <c r="I130" s="67"/>
      <c r="J130" s="67"/>
      <c r="K130" s="67"/>
    </row>
    <row r="131" spans="2:11" s="85" customFormat="1" ht="12.75" x14ac:dyDescent="0.2">
      <c r="B131" s="103" t="s">
        <v>69</v>
      </c>
      <c r="C131" s="46">
        <v>968.74377861835546</v>
      </c>
      <c r="D131" s="44"/>
      <c r="E131" s="46"/>
      <c r="F131" s="46">
        <v>6636.14</v>
      </c>
      <c r="G131" s="75"/>
      <c r="H131" s="67"/>
      <c r="I131" s="67"/>
      <c r="J131" s="67"/>
      <c r="K131" s="67"/>
    </row>
    <row r="132" spans="2:11" s="85" customFormat="1" ht="12.75" x14ac:dyDescent="0.2">
      <c r="B132" s="104" t="s">
        <v>56</v>
      </c>
      <c r="C132" s="46">
        <v>968.74377861835546</v>
      </c>
      <c r="D132" s="44"/>
      <c r="E132" s="46"/>
      <c r="F132" s="46">
        <v>6636.14</v>
      </c>
      <c r="G132" s="75"/>
      <c r="H132" s="67"/>
      <c r="I132" s="67"/>
      <c r="J132" s="67"/>
      <c r="K132" s="67"/>
    </row>
    <row r="133" spans="2:11" s="85" customFormat="1" ht="12.75" x14ac:dyDescent="0.2">
      <c r="B133" s="105" t="s">
        <v>57</v>
      </c>
      <c r="C133" s="46">
        <v>968.74377861835546</v>
      </c>
      <c r="D133" s="44"/>
      <c r="E133" s="46"/>
      <c r="F133" s="46">
        <v>6636.14</v>
      </c>
      <c r="G133" s="75"/>
      <c r="H133" s="69"/>
      <c r="I133" s="69"/>
      <c r="J133" s="69"/>
      <c r="K133" s="69"/>
    </row>
    <row r="134" spans="2:11" s="85" customFormat="1" ht="12.75" x14ac:dyDescent="0.2">
      <c r="B134" s="103" t="s">
        <v>70</v>
      </c>
      <c r="C134" s="46">
        <v>968.74377861835546</v>
      </c>
      <c r="D134" s="44"/>
      <c r="E134" s="46"/>
      <c r="F134" s="46">
        <v>660</v>
      </c>
      <c r="G134" s="75"/>
      <c r="H134" s="67"/>
      <c r="I134" s="67"/>
      <c r="J134" s="67"/>
      <c r="K134" s="67"/>
    </row>
    <row r="135" spans="2:11" s="85" customFormat="1" ht="12.75" x14ac:dyDescent="0.2">
      <c r="B135" s="104" t="s">
        <v>56</v>
      </c>
      <c r="C135" s="46">
        <v>4532.7838609064966</v>
      </c>
      <c r="D135" s="44"/>
      <c r="E135" s="46"/>
      <c r="F135" s="46">
        <v>660</v>
      </c>
      <c r="G135" s="75"/>
      <c r="H135" s="67"/>
      <c r="I135" s="67"/>
      <c r="J135" s="67"/>
      <c r="K135" s="67"/>
    </row>
    <row r="136" spans="2:11" s="85" customFormat="1" ht="12.75" x14ac:dyDescent="0.2">
      <c r="B136" s="105" t="s">
        <v>57</v>
      </c>
      <c r="C136" s="46">
        <v>4532.7838609064966</v>
      </c>
      <c r="D136" s="44"/>
      <c r="E136" s="46"/>
      <c r="F136" s="46">
        <v>660</v>
      </c>
      <c r="G136" s="75"/>
      <c r="H136" s="67"/>
      <c r="I136" s="67"/>
      <c r="J136" s="67"/>
      <c r="K136" s="67"/>
    </row>
    <row r="137" spans="2:11" s="85" customFormat="1" ht="12.75" x14ac:dyDescent="0.2">
      <c r="B137" s="103" t="s">
        <v>71</v>
      </c>
      <c r="C137" s="46">
        <v>4532.7838609064966</v>
      </c>
      <c r="D137" s="44"/>
      <c r="E137" s="46"/>
      <c r="F137" s="46">
        <v>3800</v>
      </c>
      <c r="G137" s="75"/>
      <c r="H137" s="67"/>
      <c r="I137" s="67"/>
      <c r="J137" s="67"/>
      <c r="K137" s="67"/>
    </row>
    <row r="138" spans="2:11" s="85" customFormat="1" ht="12.75" x14ac:dyDescent="0.2">
      <c r="B138" s="104" t="s">
        <v>56</v>
      </c>
      <c r="C138" s="46">
        <v>6544.62</v>
      </c>
      <c r="D138" s="44"/>
      <c r="E138" s="46"/>
      <c r="F138" s="46">
        <v>3800</v>
      </c>
      <c r="G138" s="75"/>
      <c r="H138" s="67"/>
      <c r="I138" s="67"/>
      <c r="J138" s="67"/>
      <c r="K138" s="67"/>
    </row>
    <row r="139" spans="2:11" s="85" customFormat="1" ht="12.75" x14ac:dyDescent="0.2">
      <c r="B139" s="105" t="s">
        <v>57</v>
      </c>
      <c r="C139" s="46">
        <v>6544.62</v>
      </c>
      <c r="D139" s="44"/>
      <c r="E139" s="46"/>
      <c r="F139" s="46">
        <v>3800</v>
      </c>
      <c r="G139" s="75"/>
      <c r="H139" s="67"/>
      <c r="I139" s="67"/>
      <c r="J139" s="67"/>
      <c r="K139" s="67"/>
    </row>
    <row r="140" spans="2:11" s="85" customFormat="1" ht="12.75" x14ac:dyDescent="0.2">
      <c r="B140" s="103" t="s">
        <v>72</v>
      </c>
      <c r="C140" s="46">
        <v>6544.62</v>
      </c>
      <c r="D140" s="44"/>
      <c r="E140" s="46"/>
      <c r="F140" s="46">
        <v>411.44</v>
      </c>
      <c r="G140" s="75"/>
      <c r="H140" s="67"/>
      <c r="I140" s="67"/>
      <c r="J140" s="67"/>
      <c r="K140" s="67"/>
    </row>
    <row r="141" spans="2:11" s="85" customFormat="1" ht="12.75" x14ac:dyDescent="0.2">
      <c r="B141" s="104" t="s">
        <v>56</v>
      </c>
      <c r="C141" s="46"/>
      <c r="D141" s="44"/>
      <c r="E141" s="46"/>
      <c r="F141" s="46">
        <v>411.44</v>
      </c>
      <c r="G141" s="75"/>
      <c r="H141" s="67"/>
      <c r="I141" s="67"/>
      <c r="J141" s="67"/>
      <c r="K141" s="67"/>
    </row>
    <row r="142" spans="2:11" s="85" customFormat="1" ht="13.5" thickBot="1" x14ac:dyDescent="0.25">
      <c r="B142" s="107" t="s">
        <v>57</v>
      </c>
      <c r="C142" s="108"/>
      <c r="D142" s="109"/>
      <c r="E142" s="108"/>
      <c r="F142" s="108">
        <v>411.44</v>
      </c>
      <c r="G142" s="110"/>
      <c r="H142" s="67"/>
      <c r="I142" s="67"/>
      <c r="J142" s="67"/>
      <c r="K142" s="67"/>
    </row>
    <row r="143" spans="2:11" s="88" customFormat="1" ht="12.75" x14ac:dyDescent="0.2">
      <c r="B143" s="62"/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2:11" s="88" customFormat="1" ht="12.75" x14ac:dyDescent="0.2">
      <c r="B144" s="89"/>
      <c r="C144" s="68"/>
      <c r="D144" s="68"/>
      <c r="E144" s="68"/>
      <c r="F144" s="68"/>
      <c r="G144" s="68"/>
      <c r="H144" s="68"/>
      <c r="I144" s="68"/>
      <c r="J144" s="68"/>
      <c r="K144" s="68"/>
    </row>
    <row r="145" spans="2:11" s="88" customFormat="1" ht="12.75" x14ac:dyDescent="0.2">
      <c r="B145" s="90"/>
      <c r="C145" s="63"/>
      <c r="D145" s="67"/>
      <c r="E145" s="67"/>
      <c r="F145" s="67"/>
      <c r="G145" s="67"/>
      <c r="H145" s="67"/>
      <c r="I145" s="67"/>
      <c r="J145" s="67"/>
      <c r="K145" s="67"/>
    </row>
    <row r="146" spans="2:11" s="88" customFormat="1" ht="12.75" x14ac:dyDescent="0.2">
      <c r="B146" s="91"/>
      <c r="C146" s="63"/>
      <c r="D146" s="67"/>
      <c r="E146" s="67"/>
      <c r="F146" s="67"/>
      <c r="G146" s="67"/>
      <c r="H146" s="67"/>
      <c r="I146" s="67"/>
      <c r="J146" s="67"/>
      <c r="K146" s="67"/>
    </row>
    <row r="147" spans="2:11" s="88" customFormat="1" ht="12.75" x14ac:dyDescent="0.2">
      <c r="B147" s="92"/>
      <c r="C147" s="63"/>
      <c r="D147" s="67"/>
      <c r="E147" s="67"/>
      <c r="F147" s="67"/>
      <c r="G147" s="67"/>
      <c r="H147" s="67"/>
      <c r="I147" s="67"/>
      <c r="J147" s="67"/>
      <c r="K147" s="67"/>
    </row>
    <row r="148" spans="2:11" s="88" customFormat="1" ht="12.75" x14ac:dyDescent="0.2">
      <c r="B148" s="90"/>
      <c r="C148" s="67"/>
      <c r="D148" s="63"/>
      <c r="E148" s="67"/>
      <c r="F148" s="63"/>
      <c r="G148" s="63"/>
      <c r="H148" s="63"/>
      <c r="I148" s="63"/>
      <c r="J148" s="63"/>
      <c r="K148" s="63"/>
    </row>
    <row r="149" spans="2:11" s="88" customFormat="1" ht="12.75" x14ac:dyDescent="0.2">
      <c r="B149" s="91"/>
      <c r="C149" s="67"/>
      <c r="D149" s="63"/>
      <c r="E149" s="67"/>
      <c r="F149" s="63"/>
      <c r="G149" s="63"/>
      <c r="H149" s="63"/>
      <c r="I149" s="63"/>
      <c r="J149" s="63"/>
      <c r="K149" s="63"/>
    </row>
    <row r="150" spans="2:11" s="88" customFormat="1" ht="12.75" x14ac:dyDescent="0.2">
      <c r="B150" s="92"/>
      <c r="C150" s="67"/>
      <c r="D150" s="63"/>
      <c r="E150" s="67"/>
      <c r="F150" s="63"/>
      <c r="G150" s="63"/>
      <c r="H150" s="63"/>
      <c r="I150" s="63"/>
      <c r="J150" s="63"/>
      <c r="K150" s="63"/>
    </row>
    <row r="151" spans="2:11" s="88" customFormat="1" ht="12.75" x14ac:dyDescent="0.2">
      <c r="B151" s="62"/>
      <c r="C151" s="67"/>
      <c r="D151" s="63"/>
      <c r="E151" s="67"/>
      <c r="F151" s="63"/>
      <c r="G151" s="63"/>
      <c r="H151" s="63"/>
      <c r="I151" s="63"/>
      <c r="J151" s="63"/>
      <c r="K151" s="63"/>
    </row>
    <row r="152" spans="2:11" s="88" customFormat="1" ht="12.75" x14ac:dyDescent="0.2">
      <c r="B152" s="89"/>
      <c r="C152" s="69"/>
      <c r="D152" s="68"/>
      <c r="E152" s="69"/>
      <c r="F152" s="68"/>
      <c r="G152" s="68"/>
      <c r="H152" s="68"/>
      <c r="I152" s="68"/>
      <c r="J152" s="68"/>
      <c r="K152" s="68"/>
    </row>
    <row r="153" spans="2:11" s="88" customFormat="1" ht="12.75" x14ac:dyDescent="0.2">
      <c r="B153" s="90"/>
      <c r="C153" s="67"/>
      <c r="D153" s="63"/>
      <c r="E153" s="67"/>
      <c r="F153" s="63"/>
      <c r="G153" s="63"/>
      <c r="H153" s="63"/>
      <c r="I153" s="63"/>
      <c r="J153" s="63"/>
      <c r="K153" s="63"/>
    </row>
    <row r="154" spans="2:11" s="88" customFormat="1" ht="12.75" x14ac:dyDescent="0.2">
      <c r="B154" s="91"/>
      <c r="C154" s="67"/>
      <c r="D154" s="63"/>
      <c r="E154" s="67"/>
      <c r="F154" s="63"/>
      <c r="G154" s="63"/>
      <c r="H154" s="63"/>
      <c r="I154" s="63"/>
      <c r="J154" s="63"/>
      <c r="K154" s="63"/>
    </row>
    <row r="155" spans="2:11" s="88" customFormat="1" ht="12.75" x14ac:dyDescent="0.2">
      <c r="B155" s="92"/>
      <c r="C155" s="67"/>
      <c r="D155" s="63"/>
      <c r="E155" s="67"/>
      <c r="F155" s="63"/>
      <c r="G155" s="63"/>
      <c r="H155" s="63"/>
      <c r="I155" s="63"/>
      <c r="J155" s="63"/>
      <c r="K155" s="63"/>
    </row>
    <row r="156" spans="2:11" s="88" customFormat="1" ht="12.75" x14ac:dyDescent="0.2">
      <c r="B156" s="90"/>
      <c r="C156" s="67"/>
      <c r="D156" s="63"/>
      <c r="E156" s="67"/>
      <c r="F156" s="63"/>
      <c r="G156" s="63"/>
      <c r="H156" s="63"/>
      <c r="I156" s="63"/>
      <c r="J156" s="63"/>
      <c r="K156" s="63"/>
    </row>
    <row r="157" spans="2:11" s="88" customFormat="1" ht="12.75" x14ac:dyDescent="0.2">
      <c r="B157" s="91"/>
      <c r="C157" s="67"/>
      <c r="D157" s="63"/>
      <c r="E157" s="67"/>
      <c r="F157" s="63"/>
      <c r="G157" s="63"/>
      <c r="H157" s="63"/>
      <c r="I157" s="63"/>
      <c r="J157" s="63"/>
      <c r="K157" s="63"/>
    </row>
    <row r="158" spans="2:11" s="88" customFormat="1" ht="12.75" x14ac:dyDescent="0.2">
      <c r="B158" s="92"/>
      <c r="C158" s="67"/>
      <c r="D158" s="63"/>
      <c r="E158" s="67"/>
      <c r="F158" s="63"/>
      <c r="G158" s="63"/>
      <c r="H158" s="63"/>
      <c r="I158" s="63"/>
      <c r="J158" s="63"/>
      <c r="K158" s="63"/>
    </row>
    <row r="159" spans="2:11" s="88" customFormat="1" ht="12.75" x14ac:dyDescent="0.2">
      <c r="B159" s="90"/>
      <c r="C159" s="67"/>
      <c r="D159" s="63"/>
      <c r="E159" s="67"/>
      <c r="F159" s="67"/>
      <c r="G159" s="67"/>
      <c r="H159" s="67"/>
      <c r="I159" s="67"/>
      <c r="J159" s="67"/>
      <c r="K159" s="67"/>
    </row>
    <row r="160" spans="2:11" s="88" customFormat="1" ht="12.75" x14ac:dyDescent="0.2">
      <c r="B160" s="91"/>
      <c r="C160" s="67"/>
      <c r="D160" s="63"/>
      <c r="E160" s="67"/>
      <c r="F160" s="67"/>
      <c r="G160" s="67"/>
      <c r="H160" s="67"/>
      <c r="I160" s="67"/>
      <c r="J160" s="67"/>
      <c r="K160" s="67"/>
    </row>
    <row r="161" spans="2:11" s="88" customFormat="1" ht="12.75" x14ac:dyDescent="0.2">
      <c r="B161" s="92"/>
      <c r="C161" s="67"/>
      <c r="D161" s="63"/>
      <c r="E161" s="67"/>
      <c r="F161" s="67"/>
      <c r="G161" s="67"/>
      <c r="H161" s="67"/>
      <c r="I161" s="67"/>
      <c r="J161" s="67"/>
      <c r="K161" s="67"/>
    </row>
    <row r="162" spans="2:11" s="88" customFormat="1" ht="12.75" x14ac:dyDescent="0.2">
      <c r="B162" s="90"/>
      <c r="C162" s="67"/>
      <c r="D162" s="63"/>
      <c r="E162" s="67"/>
      <c r="F162" s="67"/>
      <c r="G162" s="67"/>
      <c r="H162" s="67"/>
      <c r="I162" s="67"/>
      <c r="J162" s="67"/>
      <c r="K162" s="67"/>
    </row>
    <row r="163" spans="2:11" s="88" customFormat="1" ht="12.75" x14ac:dyDescent="0.2">
      <c r="B163" s="91"/>
      <c r="C163" s="67"/>
      <c r="D163" s="63"/>
      <c r="E163" s="67"/>
      <c r="F163" s="67"/>
      <c r="G163" s="67"/>
      <c r="H163" s="67"/>
      <c r="I163" s="67"/>
      <c r="J163" s="67"/>
      <c r="K163" s="67"/>
    </row>
    <row r="164" spans="2:11" s="88" customFormat="1" ht="12.75" x14ac:dyDescent="0.2">
      <c r="B164" s="92"/>
      <c r="C164" s="67"/>
      <c r="D164" s="63"/>
      <c r="E164" s="67"/>
      <c r="F164" s="67"/>
      <c r="G164" s="67"/>
      <c r="H164" s="67"/>
      <c r="I164" s="67"/>
      <c r="J164" s="67"/>
      <c r="K164" s="67"/>
    </row>
    <row r="165" spans="2:11" s="93" customFormat="1" x14ac:dyDescent="0.15"/>
    <row r="166" spans="2:11" s="93" customFormat="1" x14ac:dyDescent="0.15"/>
    <row r="167" spans="2:11" s="86" customFormat="1" x14ac:dyDescent="0.15"/>
    <row r="168" spans="2:11" s="86" customFormat="1" x14ac:dyDescent="0.15"/>
    <row r="169" spans="2:11" s="86" customFormat="1" x14ac:dyDescent="0.15"/>
    <row r="170" spans="2:11" s="86" customFormat="1" x14ac:dyDescent="0.15"/>
    <row r="171" spans="2:11" s="86" customFormat="1" x14ac:dyDescent="0.15"/>
    <row r="172" spans="2:11" s="86" customFormat="1" x14ac:dyDescent="0.15"/>
    <row r="173" spans="2:11" s="86" customFormat="1" x14ac:dyDescent="0.15"/>
    <row r="174" spans="2:11" s="86" customFormat="1" x14ac:dyDescent="0.15"/>
    <row r="175" spans="2:11" s="86" customFormat="1" x14ac:dyDescent="0.15"/>
    <row r="176" spans="2:11" s="86" customFormat="1" x14ac:dyDescent="0.15"/>
    <row r="177" s="86" customFormat="1" x14ac:dyDescent="0.15"/>
    <row r="178" s="86" customFormat="1" x14ac:dyDescent="0.15"/>
    <row r="179" s="86" customFormat="1" x14ac:dyDescent="0.15"/>
    <row r="180" s="86" customFormat="1" x14ac:dyDescent="0.15"/>
    <row r="181" s="86" customFormat="1" x14ac:dyDescent="0.15"/>
    <row r="182" s="86" customFormat="1" x14ac:dyDescent="0.15"/>
    <row r="183" s="86" customFormat="1" x14ac:dyDescent="0.15"/>
    <row r="184" s="86" customFormat="1" x14ac:dyDescent="0.15"/>
    <row r="185" s="86" customFormat="1" x14ac:dyDescent="0.15"/>
    <row r="186" s="86" customFormat="1" x14ac:dyDescent="0.15"/>
    <row r="187" s="86" customFormat="1" x14ac:dyDescent="0.15"/>
    <row r="188" s="86" customFormat="1" x14ac:dyDescent="0.15"/>
    <row r="189" s="86" customFormat="1" x14ac:dyDescent="0.15"/>
    <row r="190" s="86" customFormat="1" x14ac:dyDescent="0.15"/>
    <row r="191" s="86" customFormat="1" x14ac:dyDescent="0.15"/>
    <row r="192" s="86" customFormat="1" x14ac:dyDescent="0.15"/>
    <row r="193" s="86" customFormat="1" x14ac:dyDescent="0.15"/>
    <row r="194" s="86" customFormat="1" x14ac:dyDescent="0.15"/>
    <row r="195" s="86" customFormat="1" x14ac:dyDescent="0.15"/>
    <row r="196" s="86" customFormat="1" x14ac:dyDescent="0.15"/>
    <row r="197" s="86" customFormat="1" x14ac:dyDescent="0.15"/>
    <row r="198" s="86" customFormat="1" x14ac:dyDescent="0.15"/>
    <row r="199" s="86" customFormat="1" x14ac:dyDescent="0.15"/>
    <row r="200" s="86" customFormat="1" x14ac:dyDescent="0.15"/>
    <row r="201" s="86" customFormat="1" x14ac:dyDescent="0.15"/>
    <row r="202" s="86" customFormat="1" x14ac:dyDescent="0.15"/>
    <row r="203" s="86" customFormat="1" x14ac:dyDescent="0.15"/>
    <row r="204" s="86" customFormat="1" x14ac:dyDescent="0.15"/>
    <row r="205" s="86" customFormat="1" x14ac:dyDescent="0.15"/>
    <row r="206" s="86" customFormat="1" x14ac:dyDescent="0.15"/>
    <row r="207" s="86" customFormat="1" x14ac:dyDescent="0.15"/>
    <row r="208" s="86" customFormat="1" x14ac:dyDescent="0.15"/>
    <row r="209" s="86" customFormat="1" x14ac:dyDescent="0.15"/>
    <row r="210" s="86" customFormat="1" x14ac:dyDescent="0.15"/>
    <row r="211" s="86" customFormat="1" x14ac:dyDescent="0.15"/>
    <row r="212" s="86" customFormat="1" x14ac:dyDescent="0.15"/>
    <row r="213" s="86" customFormat="1" x14ac:dyDescent="0.15"/>
    <row r="214" s="86" customFormat="1" x14ac:dyDescent="0.15"/>
    <row r="215" s="86" customFormat="1" x14ac:dyDescent="0.15"/>
    <row r="216" s="86" customFormat="1" x14ac:dyDescent="0.15"/>
    <row r="217" s="86" customFormat="1" x14ac:dyDescent="0.15"/>
    <row r="218" s="86" customFormat="1" x14ac:dyDescent="0.15"/>
    <row r="219" s="86" customFormat="1" x14ac:dyDescent="0.15"/>
    <row r="220" s="86" customFormat="1" x14ac:dyDescent="0.15"/>
    <row r="221" s="86" customFormat="1" x14ac:dyDescent="0.15"/>
    <row r="222" s="86" customFormat="1" x14ac:dyDescent="0.15"/>
    <row r="223" s="86" customFormat="1" x14ac:dyDescent="0.15"/>
    <row r="224" s="86" customFormat="1" x14ac:dyDescent="0.15"/>
    <row r="225" s="86" customFormat="1" x14ac:dyDescent="0.15"/>
    <row r="226" s="86" customFormat="1" x14ac:dyDescent="0.15"/>
    <row r="227" s="86" customFormat="1" x14ac:dyDescent="0.15"/>
    <row r="228" s="86" customFormat="1" x14ac:dyDescent="0.15"/>
    <row r="229" s="86" customFormat="1" x14ac:dyDescent="0.15"/>
    <row r="230" s="86" customFormat="1" x14ac:dyDescent="0.15"/>
    <row r="231" s="86" customFormat="1" x14ac:dyDescent="0.15"/>
    <row r="232" s="86" customFormat="1" x14ac:dyDescent="0.15"/>
    <row r="233" s="86" customFormat="1" x14ac:dyDescent="0.15"/>
    <row r="234" s="86" customFormat="1" x14ac:dyDescent="0.15"/>
    <row r="235" s="86" customFormat="1" x14ac:dyDescent="0.15"/>
    <row r="236" s="86" customFormat="1" x14ac:dyDescent="0.15"/>
  </sheetData>
  <mergeCells count="2">
    <mergeCell ref="B3:G3"/>
    <mergeCell ref="B1:K1"/>
  </mergeCells>
  <pageMargins left="0.74803149606299213" right="0.74803149606299213" top="0.98425196850393704" bottom="0.98425196850393704" header="0.51181102362204722" footer="0.51181102362204722"/>
  <pageSetup paperSize="9"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SAŽETAK</vt:lpstr>
      <vt:lpstr>Plan prihoda i rashoda</vt:lpstr>
      <vt:lpstr>Rashodi funkcijska klasif.</vt:lpstr>
      <vt:lpstr>Račun financiranja</vt:lpstr>
      <vt:lpstr>Posebni dio</vt:lpstr>
      <vt:lpstr>'Plan prihoda i rashoda'!Podrucje_ispisa</vt:lpstr>
      <vt:lpstr>'Posebni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RACUNOVODSTVO0005</cp:lastModifiedBy>
  <cp:lastPrinted>2023-06-29T08:27:31Z</cp:lastPrinted>
  <dcterms:created xsi:type="dcterms:W3CDTF">2022-08-12T12:51:27Z</dcterms:created>
  <dcterms:modified xsi:type="dcterms:W3CDTF">2023-06-29T08:29:17Z</dcterms:modified>
</cp:coreProperties>
</file>