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9465" activeTab="3"/>
  </bookViews>
  <sheets>
    <sheet name="plan 1" sheetId="5" r:id="rId1"/>
    <sheet name="plan 2" sheetId="6" r:id="rId2"/>
    <sheet name="plan 3" sheetId="7" r:id="rId3"/>
    <sheet name="nabava" sheetId="4" r:id="rId4"/>
  </sheets>
  <externalReferences>
    <externalReference r:id="rId5"/>
  </externalReferences>
  <definedNames>
    <definedName name="_xlnm._FilterDatabase" localSheetId="2" hidden="1">'plan 3'!#REF!</definedName>
    <definedName name="_xlnm.Print_Titles" localSheetId="1">'plan 2'!$1:$1</definedName>
    <definedName name="_xlnm.Print_Titles" localSheetId="2">'plan 3'!$1:$2</definedName>
    <definedName name="_xlnm.Print_Area" localSheetId="0">'plan 1'!$A$1:$H$24</definedName>
    <definedName name="_xlnm.Print_Area" localSheetId="1">'plan 2'!$A$1:$H$40</definedName>
  </definedNames>
  <calcPr calcId="145621"/>
</workbook>
</file>

<file path=xl/calcChain.xml><?xml version="1.0" encoding="utf-8"?>
<calcChain xmlns="http://schemas.openxmlformats.org/spreadsheetml/2006/main">
  <c r="J280" i="7" l="1"/>
  <c r="I280" i="7"/>
  <c r="H280" i="7"/>
  <c r="G280" i="7"/>
  <c r="F280" i="7"/>
  <c r="E280" i="7"/>
  <c r="D280" i="7"/>
  <c r="J279" i="7"/>
  <c r="I279" i="7"/>
  <c r="I277" i="7" s="1"/>
  <c r="I276" i="7" s="1"/>
  <c r="H279" i="7"/>
  <c r="G279" i="7"/>
  <c r="F279" i="7"/>
  <c r="E279" i="7"/>
  <c r="C279" i="7" s="1"/>
  <c r="D279" i="7"/>
  <c r="J278" i="7"/>
  <c r="I278" i="7"/>
  <c r="H278" i="7"/>
  <c r="H277" i="7" s="1"/>
  <c r="H276" i="7" s="1"/>
  <c r="G278" i="7"/>
  <c r="G277" i="7" s="1"/>
  <c r="G276" i="7" s="1"/>
  <c r="F278" i="7"/>
  <c r="E278" i="7"/>
  <c r="D278" i="7"/>
  <c r="L277" i="7"/>
  <c r="L276" i="7" s="1"/>
  <c r="K277" i="7"/>
  <c r="K276" i="7"/>
  <c r="J275" i="7"/>
  <c r="J274" i="7" s="1"/>
  <c r="I275" i="7"/>
  <c r="I274" i="7" s="1"/>
  <c r="H275" i="7"/>
  <c r="H274" i="7" s="1"/>
  <c r="G275" i="7"/>
  <c r="G274" i="7" s="1"/>
  <c r="F275" i="7"/>
  <c r="F274" i="7" s="1"/>
  <c r="E275" i="7"/>
  <c r="E274" i="7" s="1"/>
  <c r="D275" i="7"/>
  <c r="D274" i="7" s="1"/>
  <c r="L274" i="7"/>
  <c r="K274" i="7"/>
  <c r="J273" i="7"/>
  <c r="I273" i="7"/>
  <c r="H273" i="7"/>
  <c r="G273" i="7"/>
  <c r="F273" i="7"/>
  <c r="E273" i="7"/>
  <c r="D273" i="7"/>
  <c r="J272" i="7"/>
  <c r="I272" i="7"/>
  <c r="H272" i="7"/>
  <c r="G272" i="7"/>
  <c r="F272" i="7"/>
  <c r="E272" i="7"/>
  <c r="D272" i="7"/>
  <c r="J271" i="7"/>
  <c r="I271" i="7"/>
  <c r="H271" i="7"/>
  <c r="G271" i="7"/>
  <c r="F271" i="7"/>
  <c r="E271" i="7"/>
  <c r="D271" i="7"/>
  <c r="J270" i="7"/>
  <c r="J268" i="7" s="1"/>
  <c r="I270" i="7"/>
  <c r="H270" i="7"/>
  <c r="G270" i="7"/>
  <c r="F270" i="7"/>
  <c r="F268" i="7" s="1"/>
  <c r="E270" i="7"/>
  <c r="D270" i="7"/>
  <c r="J269" i="7"/>
  <c r="I269" i="7"/>
  <c r="H269" i="7"/>
  <c r="G269" i="7"/>
  <c r="F269" i="7"/>
  <c r="E269" i="7"/>
  <c r="D269" i="7"/>
  <c r="L268" i="7"/>
  <c r="K268" i="7"/>
  <c r="H268" i="7"/>
  <c r="J267" i="7"/>
  <c r="I267" i="7"/>
  <c r="H267" i="7"/>
  <c r="G267" i="7"/>
  <c r="F267" i="7"/>
  <c r="E267" i="7"/>
  <c r="D267" i="7"/>
  <c r="J266" i="7"/>
  <c r="I266" i="7"/>
  <c r="H266" i="7"/>
  <c r="G266" i="7"/>
  <c r="F266" i="7"/>
  <c r="E266" i="7"/>
  <c r="D266" i="7"/>
  <c r="J265" i="7"/>
  <c r="I265" i="7"/>
  <c r="H265" i="7"/>
  <c r="G265" i="7"/>
  <c r="F265" i="7"/>
  <c r="E265" i="7"/>
  <c r="D265" i="7"/>
  <c r="L264" i="7"/>
  <c r="K264" i="7"/>
  <c r="B262" i="7"/>
  <c r="J261" i="7"/>
  <c r="I261" i="7"/>
  <c r="H261" i="7"/>
  <c r="G261" i="7"/>
  <c r="F261" i="7"/>
  <c r="E261" i="7"/>
  <c r="D261" i="7"/>
  <c r="J260" i="7"/>
  <c r="I260" i="7"/>
  <c r="H260" i="7"/>
  <c r="G260" i="7"/>
  <c r="F260" i="7"/>
  <c r="E260" i="7"/>
  <c r="D260" i="7"/>
  <c r="J259" i="7"/>
  <c r="I259" i="7"/>
  <c r="H259" i="7"/>
  <c r="G259" i="7"/>
  <c r="F259" i="7"/>
  <c r="E259" i="7"/>
  <c r="D259" i="7"/>
  <c r="L258" i="7"/>
  <c r="L257" i="7" s="1"/>
  <c r="K258" i="7"/>
  <c r="K257" i="7"/>
  <c r="J256" i="7"/>
  <c r="J255" i="7" s="1"/>
  <c r="I256" i="7"/>
  <c r="I255" i="7" s="1"/>
  <c r="H256" i="7"/>
  <c r="H255" i="7" s="1"/>
  <c r="G256" i="7"/>
  <c r="G255" i="7" s="1"/>
  <c r="F256" i="7"/>
  <c r="F255" i="7" s="1"/>
  <c r="E256" i="7"/>
  <c r="D256" i="7"/>
  <c r="L255" i="7"/>
  <c r="K255" i="7"/>
  <c r="E255" i="7"/>
  <c r="D255" i="7"/>
  <c r="J254" i="7"/>
  <c r="I254" i="7"/>
  <c r="H254" i="7"/>
  <c r="G254" i="7"/>
  <c r="F254" i="7"/>
  <c r="E254" i="7"/>
  <c r="D254" i="7"/>
  <c r="J253" i="7"/>
  <c r="I253" i="7"/>
  <c r="H253" i="7"/>
  <c r="G253" i="7"/>
  <c r="F253" i="7"/>
  <c r="E253" i="7"/>
  <c r="D253" i="7"/>
  <c r="J252" i="7"/>
  <c r="I252" i="7"/>
  <c r="H252" i="7"/>
  <c r="G252" i="7"/>
  <c r="F252" i="7"/>
  <c r="E252" i="7"/>
  <c r="D252" i="7"/>
  <c r="J251" i="7"/>
  <c r="I251" i="7"/>
  <c r="H251" i="7"/>
  <c r="G251" i="7"/>
  <c r="F251" i="7"/>
  <c r="E251" i="7"/>
  <c r="E249" i="7" s="1"/>
  <c r="D251" i="7"/>
  <c r="C251" i="7" s="1"/>
  <c r="N251" i="7" s="1"/>
  <c r="J250" i="7"/>
  <c r="I250" i="7"/>
  <c r="H250" i="7"/>
  <c r="G250" i="7"/>
  <c r="F250" i="7"/>
  <c r="E250" i="7"/>
  <c r="D250" i="7"/>
  <c r="L249" i="7"/>
  <c r="K249" i="7"/>
  <c r="J248" i="7"/>
  <c r="I248" i="7"/>
  <c r="H248" i="7"/>
  <c r="G248" i="7"/>
  <c r="F248" i="7"/>
  <c r="E248" i="7"/>
  <c r="D248" i="7"/>
  <c r="J247" i="7"/>
  <c r="I247" i="7"/>
  <c r="H247" i="7"/>
  <c r="G247" i="7"/>
  <c r="F247" i="7"/>
  <c r="E247" i="7"/>
  <c r="D247" i="7"/>
  <c r="J246" i="7"/>
  <c r="I246" i="7"/>
  <c r="H246" i="7"/>
  <c r="G246" i="7"/>
  <c r="F246" i="7"/>
  <c r="E246" i="7"/>
  <c r="D246" i="7"/>
  <c r="L245" i="7"/>
  <c r="K245" i="7"/>
  <c r="K244" i="7" s="1"/>
  <c r="B243" i="7"/>
  <c r="J242" i="7"/>
  <c r="I242" i="7"/>
  <c r="H242" i="7"/>
  <c r="G242" i="7"/>
  <c r="F242" i="7"/>
  <c r="E242" i="7"/>
  <c r="D242" i="7"/>
  <c r="J241" i="7"/>
  <c r="I241" i="7"/>
  <c r="H241" i="7"/>
  <c r="G241" i="7"/>
  <c r="F241" i="7"/>
  <c r="E241" i="7"/>
  <c r="D241" i="7"/>
  <c r="J240" i="7"/>
  <c r="I240" i="7"/>
  <c r="H240" i="7"/>
  <c r="G240" i="7"/>
  <c r="F240" i="7"/>
  <c r="E240" i="7"/>
  <c r="D240" i="7"/>
  <c r="L239" i="7"/>
  <c r="L238" i="7" s="1"/>
  <c r="K239" i="7"/>
  <c r="K238" i="7" s="1"/>
  <c r="J237" i="7"/>
  <c r="J236" i="7" s="1"/>
  <c r="I237" i="7"/>
  <c r="I236" i="7" s="1"/>
  <c r="H237" i="7"/>
  <c r="H236" i="7" s="1"/>
  <c r="G237" i="7"/>
  <c r="G236" i="7" s="1"/>
  <c r="F237" i="7"/>
  <c r="F236" i="7" s="1"/>
  <c r="E237" i="7"/>
  <c r="E236" i="7" s="1"/>
  <c r="D237" i="7"/>
  <c r="L236" i="7"/>
  <c r="K236" i="7"/>
  <c r="D236" i="7"/>
  <c r="J235" i="7"/>
  <c r="I235" i="7"/>
  <c r="H235" i="7"/>
  <c r="G235" i="7"/>
  <c r="F235" i="7"/>
  <c r="E235" i="7"/>
  <c r="D235" i="7"/>
  <c r="J234" i="7"/>
  <c r="I234" i="7"/>
  <c r="H234" i="7"/>
  <c r="G234" i="7"/>
  <c r="F234" i="7"/>
  <c r="E234" i="7"/>
  <c r="D234" i="7"/>
  <c r="J233" i="7"/>
  <c r="I233" i="7"/>
  <c r="H233" i="7"/>
  <c r="G233" i="7"/>
  <c r="F233" i="7"/>
  <c r="E233" i="7"/>
  <c r="D233" i="7"/>
  <c r="J232" i="7"/>
  <c r="I232" i="7"/>
  <c r="H232" i="7"/>
  <c r="G232" i="7"/>
  <c r="F232" i="7"/>
  <c r="E232" i="7"/>
  <c r="D232" i="7"/>
  <c r="J231" i="7"/>
  <c r="I231" i="7"/>
  <c r="H231" i="7"/>
  <c r="G231" i="7"/>
  <c r="F231" i="7"/>
  <c r="E231" i="7"/>
  <c r="D231" i="7"/>
  <c r="L230" i="7"/>
  <c r="K230" i="7"/>
  <c r="J229" i="7"/>
  <c r="I229" i="7"/>
  <c r="H229" i="7"/>
  <c r="H226" i="7" s="1"/>
  <c r="G229" i="7"/>
  <c r="F229" i="7"/>
  <c r="E229" i="7"/>
  <c r="D229" i="7"/>
  <c r="J228" i="7"/>
  <c r="I228" i="7"/>
  <c r="H228" i="7"/>
  <c r="G228" i="7"/>
  <c r="F228" i="7"/>
  <c r="E228" i="7"/>
  <c r="D228" i="7"/>
  <c r="J227" i="7"/>
  <c r="I227" i="7"/>
  <c r="H227" i="7"/>
  <c r="G227" i="7"/>
  <c r="F227" i="7"/>
  <c r="E227" i="7"/>
  <c r="D227" i="7"/>
  <c r="L226" i="7"/>
  <c r="K226" i="7"/>
  <c r="K225" i="7" s="1"/>
  <c r="B224" i="7"/>
  <c r="J223" i="7"/>
  <c r="I223" i="7"/>
  <c r="H223" i="7"/>
  <c r="G223" i="7"/>
  <c r="F223" i="7"/>
  <c r="E223" i="7"/>
  <c r="D223" i="7"/>
  <c r="J222" i="7"/>
  <c r="I222" i="7"/>
  <c r="H222" i="7"/>
  <c r="G222" i="7"/>
  <c r="F222" i="7"/>
  <c r="E222" i="7"/>
  <c r="D222" i="7"/>
  <c r="J221" i="7"/>
  <c r="J220" i="7" s="1"/>
  <c r="J219" i="7" s="1"/>
  <c r="I221" i="7"/>
  <c r="H221" i="7"/>
  <c r="G221" i="7"/>
  <c r="F221" i="7"/>
  <c r="E221" i="7"/>
  <c r="D221" i="7"/>
  <c r="L220" i="7"/>
  <c r="L219" i="7" s="1"/>
  <c r="K220" i="7"/>
  <c r="K219" i="7" s="1"/>
  <c r="J218" i="7"/>
  <c r="J217" i="7" s="1"/>
  <c r="I218" i="7"/>
  <c r="I217" i="7" s="1"/>
  <c r="H218" i="7"/>
  <c r="H217" i="7" s="1"/>
  <c r="G218" i="7"/>
  <c r="G217" i="7" s="1"/>
  <c r="F218" i="7"/>
  <c r="F217" i="7" s="1"/>
  <c r="E218" i="7"/>
  <c r="D218" i="7"/>
  <c r="L217" i="7"/>
  <c r="K217" i="7"/>
  <c r="E217" i="7"/>
  <c r="J216" i="7"/>
  <c r="I216" i="7"/>
  <c r="H216" i="7"/>
  <c r="G216" i="7"/>
  <c r="F216" i="7"/>
  <c r="E216" i="7"/>
  <c r="D216" i="7"/>
  <c r="J215" i="7"/>
  <c r="I215" i="7"/>
  <c r="H215" i="7"/>
  <c r="G215" i="7"/>
  <c r="F215" i="7"/>
  <c r="E215" i="7"/>
  <c r="D215" i="7"/>
  <c r="J214" i="7"/>
  <c r="I214" i="7"/>
  <c r="H214" i="7"/>
  <c r="G214" i="7"/>
  <c r="F214" i="7"/>
  <c r="E214" i="7"/>
  <c r="D214" i="7"/>
  <c r="J213" i="7"/>
  <c r="I213" i="7"/>
  <c r="H213" i="7"/>
  <c r="G213" i="7"/>
  <c r="F213" i="7"/>
  <c r="E213" i="7"/>
  <c r="D213" i="7"/>
  <c r="J212" i="7"/>
  <c r="I212" i="7"/>
  <c r="H212" i="7"/>
  <c r="G212" i="7"/>
  <c r="F212" i="7"/>
  <c r="E212" i="7"/>
  <c r="D212" i="7"/>
  <c r="L211" i="7"/>
  <c r="K211" i="7"/>
  <c r="J210" i="7"/>
  <c r="I210" i="7"/>
  <c r="I207" i="7" s="1"/>
  <c r="H210" i="7"/>
  <c r="G210" i="7"/>
  <c r="F210" i="7"/>
  <c r="E210" i="7"/>
  <c r="D210" i="7"/>
  <c r="J209" i="7"/>
  <c r="I209" i="7"/>
  <c r="H209" i="7"/>
  <c r="G209" i="7"/>
  <c r="F209" i="7"/>
  <c r="E209" i="7"/>
  <c r="D209" i="7"/>
  <c r="C209" i="7" s="1"/>
  <c r="N209" i="7" s="1"/>
  <c r="J208" i="7"/>
  <c r="I208" i="7"/>
  <c r="H208" i="7"/>
  <c r="G208" i="7"/>
  <c r="F208" i="7"/>
  <c r="E208" i="7"/>
  <c r="D208" i="7"/>
  <c r="L207" i="7"/>
  <c r="L206" i="7" s="1"/>
  <c r="K207" i="7"/>
  <c r="B205" i="7"/>
  <c r="J204" i="7"/>
  <c r="I204" i="7"/>
  <c r="H204" i="7"/>
  <c r="G204" i="7"/>
  <c r="F204" i="7"/>
  <c r="E204" i="7"/>
  <c r="D204" i="7"/>
  <c r="J203" i="7"/>
  <c r="I203" i="7"/>
  <c r="H203" i="7"/>
  <c r="G203" i="7"/>
  <c r="F203" i="7"/>
  <c r="E203" i="7"/>
  <c r="D203" i="7"/>
  <c r="J202" i="7"/>
  <c r="I202" i="7"/>
  <c r="H202" i="7"/>
  <c r="H201" i="7" s="1"/>
  <c r="H200" i="7" s="1"/>
  <c r="G202" i="7"/>
  <c r="F202" i="7"/>
  <c r="E202" i="7"/>
  <c r="D202" i="7"/>
  <c r="L201" i="7"/>
  <c r="L200" i="7" s="1"/>
  <c r="K201" i="7"/>
  <c r="K200" i="7" s="1"/>
  <c r="J199" i="7"/>
  <c r="J198" i="7" s="1"/>
  <c r="I199" i="7"/>
  <c r="H199" i="7"/>
  <c r="G199" i="7"/>
  <c r="F199" i="7"/>
  <c r="F198" i="7" s="1"/>
  <c r="E199" i="7"/>
  <c r="E198" i="7" s="1"/>
  <c r="D199" i="7"/>
  <c r="L198" i="7"/>
  <c r="K198" i="7"/>
  <c r="I198" i="7"/>
  <c r="H198" i="7"/>
  <c r="G198" i="7"/>
  <c r="D198" i="7"/>
  <c r="J197" i="7"/>
  <c r="I197" i="7"/>
  <c r="H197" i="7"/>
  <c r="G197" i="7"/>
  <c r="F197" i="7"/>
  <c r="E197" i="7"/>
  <c r="D197" i="7"/>
  <c r="C197" i="7"/>
  <c r="M197" i="7" s="1"/>
  <c r="J196" i="7"/>
  <c r="I196" i="7"/>
  <c r="H196" i="7"/>
  <c r="G196" i="7"/>
  <c r="F196" i="7"/>
  <c r="E196" i="7"/>
  <c r="D196" i="7"/>
  <c r="J195" i="7"/>
  <c r="I195" i="7"/>
  <c r="H195" i="7"/>
  <c r="G195" i="7"/>
  <c r="F195" i="7"/>
  <c r="E195" i="7"/>
  <c r="D195" i="7"/>
  <c r="J194" i="7"/>
  <c r="I194" i="7"/>
  <c r="I192" i="7" s="1"/>
  <c r="H194" i="7"/>
  <c r="G194" i="7"/>
  <c r="F194" i="7"/>
  <c r="E194" i="7"/>
  <c r="D194" i="7"/>
  <c r="J193" i="7"/>
  <c r="I193" i="7"/>
  <c r="H193" i="7"/>
  <c r="G193" i="7"/>
  <c r="F193" i="7"/>
  <c r="E193" i="7"/>
  <c r="D193" i="7"/>
  <c r="C193" i="7" s="1"/>
  <c r="L192" i="7"/>
  <c r="K192" i="7"/>
  <c r="J191" i="7"/>
  <c r="I191" i="7"/>
  <c r="H191" i="7"/>
  <c r="G191" i="7"/>
  <c r="F191" i="7"/>
  <c r="E191" i="7"/>
  <c r="E188" i="7" s="1"/>
  <c r="D191" i="7"/>
  <c r="J190" i="7"/>
  <c r="I190" i="7"/>
  <c r="H190" i="7"/>
  <c r="H188" i="7" s="1"/>
  <c r="G190" i="7"/>
  <c r="F190" i="7"/>
  <c r="E190" i="7"/>
  <c r="D190" i="7"/>
  <c r="D188" i="7" s="1"/>
  <c r="J189" i="7"/>
  <c r="I189" i="7"/>
  <c r="H189" i="7"/>
  <c r="G189" i="7"/>
  <c r="F189" i="7"/>
  <c r="F188" i="7" s="1"/>
  <c r="E189" i="7"/>
  <c r="D189" i="7"/>
  <c r="L188" i="7"/>
  <c r="K188" i="7"/>
  <c r="B186" i="7"/>
  <c r="J185" i="7"/>
  <c r="I185" i="7"/>
  <c r="I182" i="7" s="1"/>
  <c r="I181" i="7" s="1"/>
  <c r="H185" i="7"/>
  <c r="G185" i="7"/>
  <c r="F185" i="7"/>
  <c r="E185" i="7"/>
  <c r="D185" i="7"/>
  <c r="J184" i="7"/>
  <c r="I184" i="7"/>
  <c r="H184" i="7"/>
  <c r="G184" i="7"/>
  <c r="F184" i="7"/>
  <c r="E184" i="7"/>
  <c r="D184" i="7"/>
  <c r="C184" i="7" s="1"/>
  <c r="N184" i="7" s="1"/>
  <c r="J183" i="7"/>
  <c r="I183" i="7"/>
  <c r="H183" i="7"/>
  <c r="G183" i="7"/>
  <c r="F183" i="7"/>
  <c r="E183" i="7"/>
  <c r="D183" i="7"/>
  <c r="L182" i="7"/>
  <c r="L181" i="7" s="1"/>
  <c r="K182" i="7"/>
  <c r="K181" i="7" s="1"/>
  <c r="J180" i="7"/>
  <c r="J179" i="7" s="1"/>
  <c r="I180" i="7"/>
  <c r="I179" i="7" s="1"/>
  <c r="H180" i="7"/>
  <c r="H179" i="7" s="1"/>
  <c r="G180" i="7"/>
  <c r="F180" i="7"/>
  <c r="F179" i="7" s="1"/>
  <c r="E180" i="7"/>
  <c r="E179" i="7" s="1"/>
  <c r="D180" i="7"/>
  <c r="D179" i="7" s="1"/>
  <c r="L179" i="7"/>
  <c r="K179" i="7"/>
  <c r="G179" i="7"/>
  <c r="J178" i="7"/>
  <c r="I178" i="7"/>
  <c r="H178" i="7"/>
  <c r="G178" i="7"/>
  <c r="F178" i="7"/>
  <c r="E178" i="7"/>
  <c r="C178" i="7" s="1"/>
  <c r="D178" i="7"/>
  <c r="J177" i="7"/>
  <c r="I177" i="7"/>
  <c r="H177" i="7"/>
  <c r="G177" i="7"/>
  <c r="F177" i="7"/>
  <c r="E177" i="7"/>
  <c r="D177" i="7"/>
  <c r="C177" i="7" s="1"/>
  <c r="J176" i="7"/>
  <c r="I176" i="7"/>
  <c r="H176" i="7"/>
  <c r="G176" i="7"/>
  <c r="F176" i="7"/>
  <c r="E176" i="7"/>
  <c r="D176" i="7"/>
  <c r="J175" i="7"/>
  <c r="I175" i="7"/>
  <c r="H175" i="7"/>
  <c r="G175" i="7"/>
  <c r="F175" i="7"/>
  <c r="E175" i="7"/>
  <c r="D175" i="7"/>
  <c r="J174" i="7"/>
  <c r="I174" i="7"/>
  <c r="I173" i="7" s="1"/>
  <c r="H174" i="7"/>
  <c r="G174" i="7"/>
  <c r="F174" i="7"/>
  <c r="E174" i="7"/>
  <c r="C174" i="7" s="1"/>
  <c r="D174" i="7"/>
  <c r="L173" i="7"/>
  <c r="K173" i="7"/>
  <c r="J173" i="7"/>
  <c r="J172" i="7"/>
  <c r="I172" i="7"/>
  <c r="H172" i="7"/>
  <c r="G172" i="7"/>
  <c r="F172" i="7"/>
  <c r="E172" i="7"/>
  <c r="D172" i="7"/>
  <c r="J171" i="7"/>
  <c r="I171" i="7"/>
  <c r="H171" i="7"/>
  <c r="G171" i="7"/>
  <c r="F171" i="7"/>
  <c r="E171" i="7"/>
  <c r="D171" i="7"/>
  <c r="J170" i="7"/>
  <c r="I170" i="7"/>
  <c r="H170" i="7"/>
  <c r="G170" i="7"/>
  <c r="F170" i="7"/>
  <c r="E170" i="7"/>
  <c r="E169" i="7" s="1"/>
  <c r="D170" i="7"/>
  <c r="L169" i="7"/>
  <c r="K169" i="7"/>
  <c r="H169" i="7"/>
  <c r="K168" i="7"/>
  <c r="B167" i="7"/>
  <c r="J166" i="7"/>
  <c r="I166" i="7"/>
  <c r="H166" i="7"/>
  <c r="G166" i="7"/>
  <c r="F166" i="7"/>
  <c r="E166" i="7"/>
  <c r="D166" i="7"/>
  <c r="J165" i="7"/>
  <c r="I165" i="7"/>
  <c r="H165" i="7"/>
  <c r="G165" i="7"/>
  <c r="F165" i="7"/>
  <c r="E165" i="7"/>
  <c r="D165" i="7"/>
  <c r="J164" i="7"/>
  <c r="I164" i="7"/>
  <c r="H164" i="7"/>
  <c r="G164" i="7"/>
  <c r="G163" i="7" s="1"/>
  <c r="G162" i="7" s="1"/>
  <c r="F164" i="7"/>
  <c r="E164" i="7"/>
  <c r="D164" i="7"/>
  <c r="L163" i="7"/>
  <c r="L162" i="7" s="1"/>
  <c r="K163" i="7"/>
  <c r="K162" i="7" s="1"/>
  <c r="J161" i="7"/>
  <c r="J160" i="7" s="1"/>
  <c r="I161" i="7"/>
  <c r="I160" i="7" s="1"/>
  <c r="H161" i="7"/>
  <c r="H160" i="7" s="1"/>
  <c r="G161" i="7"/>
  <c r="G160" i="7" s="1"/>
  <c r="F161" i="7"/>
  <c r="F160" i="7" s="1"/>
  <c r="E161" i="7"/>
  <c r="E160" i="7" s="1"/>
  <c r="D161" i="7"/>
  <c r="L160" i="7"/>
  <c r="K160" i="7"/>
  <c r="J159" i="7"/>
  <c r="I159" i="7"/>
  <c r="H159" i="7"/>
  <c r="G159" i="7"/>
  <c r="F159" i="7"/>
  <c r="E159" i="7"/>
  <c r="D159" i="7"/>
  <c r="J158" i="7"/>
  <c r="I158" i="7"/>
  <c r="H158" i="7"/>
  <c r="G158" i="7"/>
  <c r="F158" i="7"/>
  <c r="E158" i="7"/>
  <c r="D158" i="7"/>
  <c r="C158" i="7" s="1"/>
  <c r="J157" i="7"/>
  <c r="I157" i="7"/>
  <c r="H157" i="7"/>
  <c r="G157" i="7"/>
  <c r="F157" i="7"/>
  <c r="E157" i="7"/>
  <c r="D157" i="7"/>
  <c r="J156" i="7"/>
  <c r="J154" i="7" s="1"/>
  <c r="I156" i="7"/>
  <c r="H156" i="7"/>
  <c r="G156" i="7"/>
  <c r="F156" i="7"/>
  <c r="F154" i="7" s="1"/>
  <c r="E156" i="7"/>
  <c r="D156" i="7"/>
  <c r="J155" i="7"/>
  <c r="I155" i="7"/>
  <c r="H155" i="7"/>
  <c r="G155" i="7"/>
  <c r="F155" i="7"/>
  <c r="E155" i="7"/>
  <c r="D155" i="7"/>
  <c r="L154" i="7"/>
  <c r="K154" i="7"/>
  <c r="H154" i="7"/>
  <c r="J153" i="7"/>
  <c r="I153" i="7"/>
  <c r="H153" i="7"/>
  <c r="G153" i="7"/>
  <c r="F153" i="7"/>
  <c r="E153" i="7"/>
  <c r="D153" i="7"/>
  <c r="J152" i="7"/>
  <c r="I152" i="7"/>
  <c r="H152" i="7"/>
  <c r="G152" i="7"/>
  <c r="F152" i="7"/>
  <c r="E152" i="7"/>
  <c r="D152" i="7"/>
  <c r="J151" i="7"/>
  <c r="I151" i="7"/>
  <c r="H151" i="7"/>
  <c r="G151" i="7"/>
  <c r="F151" i="7"/>
  <c r="E151" i="7"/>
  <c r="D151" i="7"/>
  <c r="L150" i="7"/>
  <c r="K150" i="7"/>
  <c r="F150" i="7"/>
  <c r="B148" i="7"/>
  <c r="J147" i="7"/>
  <c r="I147" i="7"/>
  <c r="H147" i="7"/>
  <c r="H144" i="7" s="1"/>
  <c r="H143" i="7" s="1"/>
  <c r="G147" i="7"/>
  <c r="F147" i="7"/>
  <c r="E147" i="7"/>
  <c r="D147" i="7"/>
  <c r="J146" i="7"/>
  <c r="I146" i="7"/>
  <c r="H146" i="7"/>
  <c r="G146" i="7"/>
  <c r="F146" i="7"/>
  <c r="E146" i="7"/>
  <c r="D146" i="7"/>
  <c r="J145" i="7"/>
  <c r="I145" i="7"/>
  <c r="H145" i="7"/>
  <c r="G145" i="7"/>
  <c r="F145" i="7"/>
  <c r="E145" i="7"/>
  <c r="E144" i="7" s="1"/>
  <c r="E143" i="7" s="1"/>
  <c r="D145" i="7"/>
  <c r="L144" i="7"/>
  <c r="L143" i="7" s="1"/>
  <c r="K144" i="7"/>
  <c r="K143" i="7" s="1"/>
  <c r="J142" i="7"/>
  <c r="J141" i="7" s="1"/>
  <c r="I142" i="7"/>
  <c r="H142" i="7"/>
  <c r="G142" i="7"/>
  <c r="G141" i="7" s="1"/>
  <c r="F142" i="7"/>
  <c r="E142" i="7"/>
  <c r="D142" i="7"/>
  <c r="L141" i="7"/>
  <c r="K141" i="7"/>
  <c r="I141" i="7"/>
  <c r="H141" i="7"/>
  <c r="E141" i="7"/>
  <c r="D141" i="7"/>
  <c r="J140" i="7"/>
  <c r="I140" i="7"/>
  <c r="H140" i="7"/>
  <c r="G140" i="7"/>
  <c r="F140" i="7"/>
  <c r="E140" i="7"/>
  <c r="D140" i="7"/>
  <c r="J139" i="7"/>
  <c r="I139" i="7"/>
  <c r="H139" i="7"/>
  <c r="G139" i="7"/>
  <c r="F139" i="7"/>
  <c r="E139" i="7"/>
  <c r="D139" i="7"/>
  <c r="J138" i="7"/>
  <c r="I138" i="7"/>
  <c r="H138" i="7"/>
  <c r="G138" i="7"/>
  <c r="F138" i="7"/>
  <c r="E138" i="7"/>
  <c r="D138" i="7"/>
  <c r="J137" i="7"/>
  <c r="I137" i="7"/>
  <c r="H137" i="7"/>
  <c r="G137" i="7"/>
  <c r="F137" i="7"/>
  <c r="E137" i="7"/>
  <c r="E135" i="7" s="1"/>
  <c r="D137" i="7"/>
  <c r="J136" i="7"/>
  <c r="I136" i="7"/>
  <c r="H136" i="7"/>
  <c r="G136" i="7"/>
  <c r="F136" i="7"/>
  <c r="E136" i="7"/>
  <c r="D136" i="7"/>
  <c r="L135" i="7"/>
  <c r="K135" i="7"/>
  <c r="J134" i="7"/>
  <c r="I134" i="7"/>
  <c r="H134" i="7"/>
  <c r="G134" i="7"/>
  <c r="F134" i="7"/>
  <c r="E134" i="7"/>
  <c r="D134" i="7"/>
  <c r="J133" i="7"/>
  <c r="I133" i="7"/>
  <c r="H133" i="7"/>
  <c r="H131" i="7" s="1"/>
  <c r="G133" i="7"/>
  <c r="F133" i="7"/>
  <c r="E133" i="7"/>
  <c r="D133" i="7"/>
  <c r="J132" i="7"/>
  <c r="J131" i="7" s="1"/>
  <c r="I132" i="7"/>
  <c r="H132" i="7"/>
  <c r="G132" i="7"/>
  <c r="G131" i="7" s="1"/>
  <c r="F132" i="7"/>
  <c r="F131" i="7" s="1"/>
  <c r="E132" i="7"/>
  <c r="D132" i="7"/>
  <c r="L131" i="7"/>
  <c r="K131" i="7"/>
  <c r="K130" i="7" s="1"/>
  <c r="B129" i="7"/>
  <c r="J128" i="7"/>
  <c r="I128" i="7"/>
  <c r="H128" i="7"/>
  <c r="G128" i="7"/>
  <c r="F128" i="7"/>
  <c r="E128" i="7"/>
  <c r="D128" i="7"/>
  <c r="J127" i="7"/>
  <c r="I127" i="7"/>
  <c r="H127" i="7"/>
  <c r="H125" i="7" s="1"/>
  <c r="H124" i="7" s="1"/>
  <c r="G127" i="7"/>
  <c r="F127" i="7"/>
  <c r="E127" i="7"/>
  <c r="D127" i="7"/>
  <c r="J126" i="7"/>
  <c r="I126" i="7"/>
  <c r="H126" i="7"/>
  <c r="G126" i="7"/>
  <c r="F126" i="7"/>
  <c r="E126" i="7"/>
  <c r="D126" i="7"/>
  <c r="L125" i="7"/>
  <c r="L124" i="7" s="1"/>
  <c r="K125" i="7"/>
  <c r="K124" i="7"/>
  <c r="J123" i="7"/>
  <c r="J122" i="7" s="1"/>
  <c r="I123" i="7"/>
  <c r="I122" i="7" s="1"/>
  <c r="H123" i="7"/>
  <c r="H122" i="7" s="1"/>
  <c r="G123" i="7"/>
  <c r="G122" i="7" s="1"/>
  <c r="F123" i="7"/>
  <c r="F122" i="7" s="1"/>
  <c r="E123" i="7"/>
  <c r="E122" i="7" s="1"/>
  <c r="D123" i="7"/>
  <c r="L122" i="7"/>
  <c r="K122" i="7"/>
  <c r="J121" i="7"/>
  <c r="I121" i="7"/>
  <c r="H121" i="7"/>
  <c r="G121" i="7"/>
  <c r="F121" i="7"/>
  <c r="E121" i="7"/>
  <c r="D121" i="7"/>
  <c r="J120" i="7"/>
  <c r="I120" i="7"/>
  <c r="H120" i="7"/>
  <c r="G120" i="7"/>
  <c r="F120" i="7"/>
  <c r="E120" i="7"/>
  <c r="D120" i="7"/>
  <c r="J119" i="7"/>
  <c r="I119" i="7"/>
  <c r="H119" i="7"/>
  <c r="G119" i="7"/>
  <c r="F119" i="7"/>
  <c r="E119" i="7"/>
  <c r="D119" i="7"/>
  <c r="J118" i="7"/>
  <c r="I118" i="7"/>
  <c r="H118" i="7"/>
  <c r="G118" i="7"/>
  <c r="F118" i="7"/>
  <c r="E118" i="7"/>
  <c r="D118" i="7"/>
  <c r="J117" i="7"/>
  <c r="I117" i="7"/>
  <c r="H117" i="7"/>
  <c r="G117" i="7"/>
  <c r="F117" i="7"/>
  <c r="E117" i="7"/>
  <c r="D117" i="7"/>
  <c r="L116" i="7"/>
  <c r="K116" i="7"/>
  <c r="J115" i="7"/>
  <c r="I115" i="7"/>
  <c r="H115" i="7"/>
  <c r="G115" i="7"/>
  <c r="F115" i="7"/>
  <c r="E115" i="7"/>
  <c r="C115" i="7" s="1"/>
  <c r="D115" i="7"/>
  <c r="J114" i="7"/>
  <c r="I114" i="7"/>
  <c r="H114" i="7"/>
  <c r="G114" i="7"/>
  <c r="F114" i="7"/>
  <c r="E114" i="7"/>
  <c r="D114" i="7"/>
  <c r="C114" i="7" s="1"/>
  <c r="J113" i="7"/>
  <c r="I113" i="7"/>
  <c r="H113" i="7"/>
  <c r="G113" i="7"/>
  <c r="F113" i="7"/>
  <c r="E113" i="7"/>
  <c r="D113" i="7"/>
  <c r="L112" i="7"/>
  <c r="K112" i="7"/>
  <c r="B110" i="7"/>
  <c r="J109" i="7"/>
  <c r="I109" i="7"/>
  <c r="H109" i="7"/>
  <c r="G109" i="7"/>
  <c r="F109" i="7"/>
  <c r="E109" i="7"/>
  <c r="D109" i="7"/>
  <c r="J108" i="7"/>
  <c r="I108" i="7"/>
  <c r="I106" i="7" s="1"/>
  <c r="I105" i="7" s="1"/>
  <c r="H108" i="7"/>
  <c r="G108" i="7"/>
  <c r="F108" i="7"/>
  <c r="E108" i="7"/>
  <c r="D108" i="7"/>
  <c r="J107" i="7"/>
  <c r="I107" i="7"/>
  <c r="H107" i="7"/>
  <c r="H106" i="7" s="1"/>
  <c r="H105" i="7" s="1"/>
  <c r="G107" i="7"/>
  <c r="F107" i="7"/>
  <c r="E107" i="7"/>
  <c r="D107" i="7"/>
  <c r="L106" i="7"/>
  <c r="L105" i="7" s="1"/>
  <c r="K106" i="7"/>
  <c r="K105" i="7"/>
  <c r="J104" i="7"/>
  <c r="J103" i="7" s="1"/>
  <c r="I104" i="7"/>
  <c r="H104" i="7"/>
  <c r="H103" i="7" s="1"/>
  <c r="G104" i="7"/>
  <c r="G103" i="7" s="1"/>
  <c r="F104" i="7"/>
  <c r="E104" i="7"/>
  <c r="D104" i="7"/>
  <c r="L103" i="7"/>
  <c r="K103" i="7"/>
  <c r="I103" i="7"/>
  <c r="F103" i="7"/>
  <c r="E103" i="7"/>
  <c r="J102" i="7"/>
  <c r="I102" i="7"/>
  <c r="H102" i="7"/>
  <c r="G102" i="7"/>
  <c r="F102" i="7"/>
  <c r="E102" i="7"/>
  <c r="D102" i="7"/>
  <c r="J101" i="7"/>
  <c r="I101" i="7"/>
  <c r="H101" i="7"/>
  <c r="G101" i="7"/>
  <c r="F101" i="7"/>
  <c r="E101" i="7"/>
  <c r="D101" i="7"/>
  <c r="J100" i="7"/>
  <c r="I100" i="7"/>
  <c r="H100" i="7"/>
  <c r="G100" i="7"/>
  <c r="F100" i="7"/>
  <c r="E100" i="7"/>
  <c r="D100" i="7"/>
  <c r="J99" i="7"/>
  <c r="I99" i="7"/>
  <c r="H99" i="7"/>
  <c r="G99" i="7"/>
  <c r="F99" i="7"/>
  <c r="E99" i="7"/>
  <c r="D99" i="7"/>
  <c r="C99" i="7" s="1"/>
  <c r="N99" i="7" s="1"/>
  <c r="J98" i="7"/>
  <c r="I98" i="7"/>
  <c r="H98" i="7"/>
  <c r="G98" i="7"/>
  <c r="F98" i="7"/>
  <c r="E98" i="7"/>
  <c r="D98" i="7"/>
  <c r="L97" i="7"/>
  <c r="K97" i="7"/>
  <c r="J96" i="7"/>
  <c r="I96" i="7"/>
  <c r="H96" i="7"/>
  <c r="G96" i="7"/>
  <c r="F96" i="7"/>
  <c r="E96" i="7"/>
  <c r="D96" i="7"/>
  <c r="J95" i="7"/>
  <c r="I95" i="7"/>
  <c r="H95" i="7"/>
  <c r="G95" i="7"/>
  <c r="F95" i="7"/>
  <c r="E95" i="7"/>
  <c r="D95" i="7"/>
  <c r="J94" i="7"/>
  <c r="I94" i="7"/>
  <c r="H94" i="7"/>
  <c r="G94" i="7"/>
  <c r="F94" i="7"/>
  <c r="E94" i="7"/>
  <c r="D94" i="7"/>
  <c r="L93" i="7"/>
  <c r="K93" i="7"/>
  <c r="K92" i="7" s="1"/>
  <c r="B91" i="7"/>
  <c r="J90" i="7"/>
  <c r="I90" i="7"/>
  <c r="H90" i="7"/>
  <c r="G90" i="7"/>
  <c r="F90" i="7"/>
  <c r="E90" i="7"/>
  <c r="D90" i="7"/>
  <c r="J89" i="7"/>
  <c r="I89" i="7"/>
  <c r="I87" i="7" s="1"/>
  <c r="I86" i="7" s="1"/>
  <c r="H89" i="7"/>
  <c r="G89" i="7"/>
  <c r="F89" i="7"/>
  <c r="E89" i="7"/>
  <c r="D89" i="7"/>
  <c r="J88" i="7"/>
  <c r="I88" i="7"/>
  <c r="H88" i="7"/>
  <c r="G88" i="7"/>
  <c r="F88" i="7"/>
  <c r="E88" i="7"/>
  <c r="D88" i="7"/>
  <c r="L87" i="7"/>
  <c r="L86" i="7" s="1"/>
  <c r="K87" i="7"/>
  <c r="K86" i="7"/>
  <c r="J85" i="7"/>
  <c r="J84" i="7" s="1"/>
  <c r="I85" i="7"/>
  <c r="H85" i="7"/>
  <c r="G85" i="7"/>
  <c r="F85" i="7"/>
  <c r="F84" i="7" s="1"/>
  <c r="E85" i="7"/>
  <c r="D85" i="7"/>
  <c r="D84" i="7" s="1"/>
  <c r="L84" i="7"/>
  <c r="K84" i="7"/>
  <c r="I84" i="7"/>
  <c r="H84" i="7"/>
  <c r="G84" i="7"/>
  <c r="E84" i="7"/>
  <c r="J83" i="7"/>
  <c r="I83" i="7"/>
  <c r="H83" i="7"/>
  <c r="G83" i="7"/>
  <c r="F83" i="7"/>
  <c r="E83" i="7"/>
  <c r="D83" i="7"/>
  <c r="J82" i="7"/>
  <c r="I82" i="7"/>
  <c r="H82" i="7"/>
  <c r="G82" i="7"/>
  <c r="F82" i="7"/>
  <c r="E82" i="7"/>
  <c r="D82" i="7"/>
  <c r="J81" i="7"/>
  <c r="I81" i="7"/>
  <c r="H81" i="7"/>
  <c r="G81" i="7"/>
  <c r="F81" i="7"/>
  <c r="E81" i="7"/>
  <c r="D81" i="7"/>
  <c r="J80" i="7"/>
  <c r="I80" i="7"/>
  <c r="H80" i="7"/>
  <c r="G80" i="7"/>
  <c r="F80" i="7"/>
  <c r="E80" i="7"/>
  <c r="D80" i="7"/>
  <c r="J79" i="7"/>
  <c r="I79" i="7"/>
  <c r="H79" i="7"/>
  <c r="G79" i="7"/>
  <c r="F79" i="7"/>
  <c r="E79" i="7"/>
  <c r="D79" i="7"/>
  <c r="L78" i="7"/>
  <c r="K78" i="7"/>
  <c r="J77" i="7"/>
  <c r="I77" i="7"/>
  <c r="H77" i="7"/>
  <c r="G77" i="7"/>
  <c r="F77" i="7"/>
  <c r="E77" i="7"/>
  <c r="D77" i="7"/>
  <c r="J76" i="7"/>
  <c r="I76" i="7"/>
  <c r="H76" i="7"/>
  <c r="G76" i="7"/>
  <c r="F76" i="7"/>
  <c r="E76" i="7"/>
  <c r="D76" i="7"/>
  <c r="J75" i="7"/>
  <c r="I75" i="7"/>
  <c r="H75" i="7"/>
  <c r="G75" i="7"/>
  <c r="F75" i="7"/>
  <c r="E75" i="7"/>
  <c r="D75" i="7"/>
  <c r="L74" i="7"/>
  <c r="K74" i="7"/>
  <c r="K73" i="7" s="1"/>
  <c r="B72" i="7"/>
  <c r="J71" i="7"/>
  <c r="I71" i="7"/>
  <c r="H71" i="7"/>
  <c r="G71" i="7"/>
  <c r="F71" i="7"/>
  <c r="E71" i="7"/>
  <c r="D71" i="7"/>
  <c r="J70" i="7"/>
  <c r="I70" i="7"/>
  <c r="H70" i="7"/>
  <c r="G70" i="7"/>
  <c r="F70" i="7"/>
  <c r="E70" i="7"/>
  <c r="D70" i="7"/>
  <c r="J69" i="7"/>
  <c r="I69" i="7"/>
  <c r="H69" i="7"/>
  <c r="G69" i="7"/>
  <c r="F69" i="7"/>
  <c r="E69" i="7"/>
  <c r="D69" i="7"/>
  <c r="L68" i="7"/>
  <c r="L67" i="7" s="1"/>
  <c r="K68" i="7"/>
  <c r="K67" i="7"/>
  <c r="J66" i="7"/>
  <c r="J65" i="7" s="1"/>
  <c r="I66" i="7"/>
  <c r="I65" i="7" s="1"/>
  <c r="H66" i="7"/>
  <c r="H65" i="7" s="1"/>
  <c r="G66" i="7"/>
  <c r="G65" i="7" s="1"/>
  <c r="F66" i="7"/>
  <c r="F65" i="7" s="1"/>
  <c r="E66" i="7"/>
  <c r="E65" i="7" s="1"/>
  <c r="D66" i="7"/>
  <c r="D65" i="7" s="1"/>
  <c r="L65" i="7"/>
  <c r="K65" i="7"/>
  <c r="J64" i="7"/>
  <c r="I64" i="7"/>
  <c r="H64" i="7"/>
  <c r="G64" i="7"/>
  <c r="F64" i="7"/>
  <c r="E64" i="7"/>
  <c r="D64" i="7"/>
  <c r="J63" i="7"/>
  <c r="I63" i="7"/>
  <c r="H63" i="7"/>
  <c r="G63" i="7"/>
  <c r="F63" i="7"/>
  <c r="E63" i="7"/>
  <c r="D63" i="7"/>
  <c r="J62" i="7"/>
  <c r="I62" i="7"/>
  <c r="H62" i="7"/>
  <c r="G62" i="7"/>
  <c r="F62" i="7"/>
  <c r="E62" i="7"/>
  <c r="D62" i="7"/>
  <c r="J61" i="7"/>
  <c r="I61" i="7"/>
  <c r="H61" i="7"/>
  <c r="G61" i="7"/>
  <c r="F61" i="7"/>
  <c r="E61" i="7"/>
  <c r="D61" i="7"/>
  <c r="J60" i="7"/>
  <c r="I60" i="7"/>
  <c r="H60" i="7"/>
  <c r="G60" i="7"/>
  <c r="F60" i="7"/>
  <c r="E60" i="7"/>
  <c r="D60" i="7"/>
  <c r="L59" i="7"/>
  <c r="K59" i="7"/>
  <c r="J58" i="7"/>
  <c r="I58" i="7"/>
  <c r="H58" i="7"/>
  <c r="G58" i="7"/>
  <c r="F58" i="7"/>
  <c r="E58" i="7"/>
  <c r="D58" i="7"/>
  <c r="J57" i="7"/>
  <c r="I57" i="7"/>
  <c r="H57" i="7"/>
  <c r="G57" i="7"/>
  <c r="F57" i="7"/>
  <c r="E57" i="7"/>
  <c r="D57" i="7"/>
  <c r="J56" i="7"/>
  <c r="I56" i="7"/>
  <c r="H56" i="7"/>
  <c r="G56" i="7"/>
  <c r="F56" i="7"/>
  <c r="E56" i="7"/>
  <c r="D56" i="7"/>
  <c r="L55" i="7"/>
  <c r="K55" i="7"/>
  <c r="B53" i="7"/>
  <c r="J52" i="7"/>
  <c r="I52" i="7"/>
  <c r="H52" i="7"/>
  <c r="G52" i="7"/>
  <c r="F52" i="7"/>
  <c r="E52" i="7"/>
  <c r="D52" i="7"/>
  <c r="J51" i="7"/>
  <c r="I51" i="7"/>
  <c r="H51" i="7"/>
  <c r="G51" i="7"/>
  <c r="F51" i="7"/>
  <c r="E51" i="7"/>
  <c r="D51" i="7"/>
  <c r="J50" i="7"/>
  <c r="I50" i="7"/>
  <c r="H50" i="7"/>
  <c r="G50" i="7"/>
  <c r="F50" i="7"/>
  <c r="E50" i="7"/>
  <c r="D50" i="7"/>
  <c r="L49" i="7"/>
  <c r="L48" i="7" s="1"/>
  <c r="K49" i="7"/>
  <c r="K48" i="7" s="1"/>
  <c r="J47" i="7"/>
  <c r="J46" i="7" s="1"/>
  <c r="I47" i="7"/>
  <c r="I46" i="7" s="1"/>
  <c r="H47" i="7"/>
  <c r="H46" i="7" s="1"/>
  <c r="G47" i="7"/>
  <c r="G46" i="7" s="1"/>
  <c r="F47" i="7"/>
  <c r="F46" i="7" s="1"/>
  <c r="E47" i="7"/>
  <c r="E46" i="7" s="1"/>
  <c r="D47" i="7"/>
  <c r="D46" i="7" s="1"/>
  <c r="L46" i="7"/>
  <c r="K46" i="7"/>
  <c r="J45" i="7"/>
  <c r="I45" i="7"/>
  <c r="H45" i="7"/>
  <c r="G45" i="7"/>
  <c r="F45" i="7"/>
  <c r="E45" i="7"/>
  <c r="D45" i="7"/>
  <c r="J44" i="7"/>
  <c r="I44" i="7"/>
  <c r="H44" i="7"/>
  <c r="G44" i="7"/>
  <c r="F44" i="7"/>
  <c r="E44" i="7"/>
  <c r="D44" i="7"/>
  <c r="J43" i="7"/>
  <c r="I43" i="7"/>
  <c r="H43" i="7"/>
  <c r="G43" i="7"/>
  <c r="F43" i="7"/>
  <c r="E43" i="7"/>
  <c r="D43" i="7"/>
  <c r="J42" i="7"/>
  <c r="I42" i="7"/>
  <c r="H42" i="7"/>
  <c r="G42" i="7"/>
  <c r="F42" i="7"/>
  <c r="E42" i="7"/>
  <c r="D42" i="7"/>
  <c r="J41" i="7"/>
  <c r="I41" i="7"/>
  <c r="H41" i="7"/>
  <c r="G41" i="7"/>
  <c r="F41" i="7"/>
  <c r="E41" i="7"/>
  <c r="D41" i="7"/>
  <c r="L40" i="7"/>
  <c r="L35" i="7" s="1"/>
  <c r="K40" i="7"/>
  <c r="J39" i="7"/>
  <c r="I39" i="7"/>
  <c r="I36" i="7" s="1"/>
  <c r="H39" i="7"/>
  <c r="G39" i="7"/>
  <c r="F39" i="7"/>
  <c r="E39" i="7"/>
  <c r="D39" i="7"/>
  <c r="J38" i="7"/>
  <c r="I38" i="7"/>
  <c r="H38" i="7"/>
  <c r="G38" i="7"/>
  <c r="F38" i="7"/>
  <c r="E38" i="7"/>
  <c r="D38" i="7"/>
  <c r="J37" i="7"/>
  <c r="I37" i="7"/>
  <c r="H37" i="7"/>
  <c r="G37" i="7"/>
  <c r="F37" i="7"/>
  <c r="E37" i="7"/>
  <c r="D37" i="7"/>
  <c r="L36" i="7"/>
  <c r="K36" i="7"/>
  <c r="B34" i="7"/>
  <c r="C32" i="7"/>
  <c r="M32" i="7" s="1"/>
  <c r="M31" i="7" s="1"/>
  <c r="L31" i="7"/>
  <c r="L25" i="7" s="1"/>
  <c r="K31" i="7"/>
  <c r="J31" i="7"/>
  <c r="I31" i="7"/>
  <c r="H31" i="7"/>
  <c r="G31" i="7"/>
  <c r="F31" i="7"/>
  <c r="E31" i="7"/>
  <c r="D31" i="7"/>
  <c r="J30" i="7"/>
  <c r="I30" i="7"/>
  <c r="H30" i="7"/>
  <c r="G30" i="7"/>
  <c r="F30" i="7"/>
  <c r="E30" i="7"/>
  <c r="D30" i="7"/>
  <c r="J29" i="7"/>
  <c r="I29" i="7"/>
  <c r="H29" i="7"/>
  <c r="G29" i="7"/>
  <c r="F29" i="7"/>
  <c r="F26" i="7" s="1"/>
  <c r="F25" i="7" s="1"/>
  <c r="E29" i="7"/>
  <c r="D29" i="7"/>
  <c r="C28" i="7"/>
  <c r="M28" i="7" s="1"/>
  <c r="J27" i="7"/>
  <c r="I27" i="7"/>
  <c r="I26" i="7" s="1"/>
  <c r="H27" i="7"/>
  <c r="G27" i="7"/>
  <c r="F27" i="7"/>
  <c r="E27" i="7"/>
  <c r="E26" i="7" s="1"/>
  <c r="L26" i="7"/>
  <c r="K26" i="7"/>
  <c r="K25" i="7" s="1"/>
  <c r="K282" i="7" s="1"/>
  <c r="J20" i="7"/>
  <c r="J19" i="7" s="1"/>
  <c r="I20" i="7"/>
  <c r="H20" i="7"/>
  <c r="G20" i="7"/>
  <c r="G19" i="7" s="1"/>
  <c r="F20" i="7"/>
  <c r="E20" i="7"/>
  <c r="E19" i="7" s="1"/>
  <c r="D20" i="7"/>
  <c r="L19" i="7"/>
  <c r="K19" i="7"/>
  <c r="I19" i="7"/>
  <c r="H19" i="7"/>
  <c r="D19" i="7"/>
  <c r="J18" i="7"/>
  <c r="I18" i="7"/>
  <c r="H18" i="7"/>
  <c r="G18" i="7"/>
  <c r="F18" i="7"/>
  <c r="E18" i="7"/>
  <c r="D18" i="7"/>
  <c r="J17" i="7"/>
  <c r="I17" i="7"/>
  <c r="H17" i="7"/>
  <c r="G17" i="7"/>
  <c r="F17" i="7"/>
  <c r="E17" i="7"/>
  <c r="D17" i="7"/>
  <c r="J16" i="7"/>
  <c r="I16" i="7"/>
  <c r="H16" i="7"/>
  <c r="G16" i="7"/>
  <c r="F16" i="7"/>
  <c r="E16" i="7"/>
  <c r="D16" i="7"/>
  <c r="J15" i="7"/>
  <c r="I15" i="7"/>
  <c r="H15" i="7"/>
  <c r="G15" i="7"/>
  <c r="F15" i="7"/>
  <c r="E15" i="7"/>
  <c r="D15" i="7"/>
  <c r="J14" i="7"/>
  <c r="I14" i="7"/>
  <c r="H14" i="7"/>
  <c r="G14" i="7"/>
  <c r="F14" i="7"/>
  <c r="E14" i="7"/>
  <c r="D14" i="7"/>
  <c r="L13" i="7"/>
  <c r="K13" i="7"/>
  <c r="J12" i="7"/>
  <c r="I12" i="7"/>
  <c r="H12" i="7"/>
  <c r="G12" i="7"/>
  <c r="F12" i="7"/>
  <c r="E12" i="7"/>
  <c r="D12" i="7"/>
  <c r="J11" i="7"/>
  <c r="I11" i="7"/>
  <c r="I9" i="7" s="1"/>
  <c r="H11" i="7"/>
  <c r="G11" i="7"/>
  <c r="F11" i="7"/>
  <c r="E11" i="7"/>
  <c r="E9" i="7" s="1"/>
  <c r="D11" i="7"/>
  <c r="J10" i="7"/>
  <c r="I10" i="7"/>
  <c r="H10" i="7"/>
  <c r="H9" i="7" s="1"/>
  <c r="G10" i="7"/>
  <c r="F10" i="7"/>
  <c r="E10" i="7"/>
  <c r="D10" i="7"/>
  <c r="C10" i="7" s="1"/>
  <c r="N10" i="7" s="1"/>
  <c r="L9" i="7"/>
  <c r="K9" i="7"/>
  <c r="L8" i="7"/>
  <c r="K8" i="7"/>
  <c r="B7" i="7"/>
  <c r="B29" i="6"/>
  <c r="B16" i="6"/>
  <c r="H12" i="6"/>
  <c r="H25" i="6" s="1"/>
  <c r="H38" i="6" s="1"/>
  <c r="G12" i="6"/>
  <c r="G25" i="6" s="1"/>
  <c r="G38" i="6" s="1"/>
  <c r="F12" i="6"/>
  <c r="F25" i="6" s="1"/>
  <c r="F38" i="6" s="1"/>
  <c r="E12" i="6"/>
  <c r="E25" i="6" s="1"/>
  <c r="E38" i="6" s="1"/>
  <c r="D12" i="6"/>
  <c r="D25" i="6" s="1"/>
  <c r="D38" i="6" s="1"/>
  <c r="C12" i="6"/>
  <c r="C25" i="6" s="1"/>
  <c r="C38" i="6" s="1"/>
  <c r="B12" i="6"/>
  <c r="B25" i="6" s="1"/>
  <c r="B38" i="6" s="1"/>
  <c r="H11" i="6"/>
  <c r="H24" i="6" s="1"/>
  <c r="H37" i="6" s="1"/>
  <c r="G11" i="6"/>
  <c r="G24" i="6" s="1"/>
  <c r="G37" i="6" s="1"/>
  <c r="F11" i="6"/>
  <c r="F24" i="6" s="1"/>
  <c r="F37" i="6" s="1"/>
  <c r="E11" i="6"/>
  <c r="E24" i="6" s="1"/>
  <c r="E37" i="6" s="1"/>
  <c r="D11" i="6"/>
  <c r="D24" i="6" s="1"/>
  <c r="D37" i="6" s="1"/>
  <c r="C11" i="6"/>
  <c r="C24" i="6" s="1"/>
  <c r="C37" i="6" s="1"/>
  <c r="B11" i="6"/>
  <c r="B24" i="6" s="1"/>
  <c r="B37" i="6" s="1"/>
  <c r="H10" i="6"/>
  <c r="H23" i="6" s="1"/>
  <c r="H36" i="6" s="1"/>
  <c r="G10" i="6"/>
  <c r="G23" i="6" s="1"/>
  <c r="G36" i="6" s="1"/>
  <c r="F10" i="6"/>
  <c r="F23" i="6" s="1"/>
  <c r="F36" i="6" s="1"/>
  <c r="E10" i="6"/>
  <c r="E23" i="6" s="1"/>
  <c r="E36" i="6" s="1"/>
  <c r="D10" i="6"/>
  <c r="D23" i="6" s="1"/>
  <c r="D36" i="6" s="1"/>
  <c r="C10" i="6"/>
  <c r="C23" i="6" s="1"/>
  <c r="C36" i="6" s="1"/>
  <c r="B10" i="6"/>
  <c r="B23" i="6" s="1"/>
  <c r="B36" i="6" s="1"/>
  <c r="H9" i="6"/>
  <c r="H22" i="6" s="1"/>
  <c r="H35" i="6" s="1"/>
  <c r="G9" i="6"/>
  <c r="G22" i="6" s="1"/>
  <c r="G35" i="6" s="1"/>
  <c r="F9" i="6"/>
  <c r="F22" i="6" s="1"/>
  <c r="F35" i="6" s="1"/>
  <c r="E9" i="6"/>
  <c r="E22" i="6" s="1"/>
  <c r="E35" i="6" s="1"/>
  <c r="D9" i="6"/>
  <c r="D22" i="6" s="1"/>
  <c r="D35" i="6" s="1"/>
  <c r="C9" i="6"/>
  <c r="C22" i="6" s="1"/>
  <c r="C35" i="6" s="1"/>
  <c r="B9" i="6"/>
  <c r="B22" i="6" s="1"/>
  <c r="B35" i="6" s="1"/>
  <c r="H8" i="6"/>
  <c r="H21" i="6" s="1"/>
  <c r="H34" i="6" s="1"/>
  <c r="G8" i="6"/>
  <c r="G21" i="6" s="1"/>
  <c r="G34" i="6" s="1"/>
  <c r="F8" i="6"/>
  <c r="F21" i="6" s="1"/>
  <c r="F34" i="6" s="1"/>
  <c r="E8" i="6"/>
  <c r="E21" i="6" s="1"/>
  <c r="E34" i="6" s="1"/>
  <c r="D8" i="6"/>
  <c r="D21" i="6" s="1"/>
  <c r="D34" i="6" s="1"/>
  <c r="C8" i="6"/>
  <c r="C21" i="6" s="1"/>
  <c r="C34" i="6" s="1"/>
  <c r="B8" i="6"/>
  <c r="B21" i="6" s="1"/>
  <c r="B34" i="6" s="1"/>
  <c r="H7" i="6"/>
  <c r="H20" i="6" s="1"/>
  <c r="H33" i="6" s="1"/>
  <c r="G7" i="6"/>
  <c r="G20" i="6" s="1"/>
  <c r="G33" i="6" s="1"/>
  <c r="F7" i="6"/>
  <c r="F20" i="6" s="1"/>
  <c r="F33" i="6" s="1"/>
  <c r="E7" i="6"/>
  <c r="E20" i="6" s="1"/>
  <c r="E33" i="6" s="1"/>
  <c r="D7" i="6"/>
  <c r="D20" i="6" s="1"/>
  <c r="D33" i="6" s="1"/>
  <c r="C7" i="6"/>
  <c r="C20" i="6" s="1"/>
  <c r="C33" i="6" s="1"/>
  <c r="B7" i="6"/>
  <c r="B20" i="6" s="1"/>
  <c r="B33" i="6" s="1"/>
  <c r="H6" i="6"/>
  <c r="H19" i="6" s="1"/>
  <c r="H32" i="6" s="1"/>
  <c r="G6" i="6"/>
  <c r="G19" i="6" s="1"/>
  <c r="G32" i="6" s="1"/>
  <c r="F6" i="6"/>
  <c r="F19" i="6" s="1"/>
  <c r="F32" i="6" s="1"/>
  <c r="E6" i="6"/>
  <c r="E19" i="6" s="1"/>
  <c r="E32" i="6" s="1"/>
  <c r="D6" i="6"/>
  <c r="D19" i="6" s="1"/>
  <c r="D32" i="6" s="1"/>
  <c r="C6" i="6"/>
  <c r="C19" i="6" s="1"/>
  <c r="C32" i="6" s="1"/>
  <c r="B6" i="6"/>
  <c r="B19" i="6" s="1"/>
  <c r="B32" i="6" s="1"/>
  <c r="H5" i="6"/>
  <c r="H18" i="6" s="1"/>
  <c r="G5" i="6"/>
  <c r="F5" i="6"/>
  <c r="F18" i="6" s="1"/>
  <c r="E5" i="6"/>
  <c r="E18" i="6" s="1"/>
  <c r="D5" i="6"/>
  <c r="D18" i="6" s="1"/>
  <c r="C5" i="6"/>
  <c r="B5" i="6"/>
  <c r="B18" i="6" s="1"/>
  <c r="B3" i="6"/>
  <c r="H18" i="5"/>
  <c r="G18" i="5"/>
  <c r="F18" i="5"/>
  <c r="H16" i="5"/>
  <c r="G16" i="5"/>
  <c r="F16" i="5"/>
  <c r="H15" i="5"/>
  <c r="G15" i="5"/>
  <c r="F15" i="5"/>
  <c r="H12" i="5"/>
  <c r="G12" i="5"/>
  <c r="G10" i="5" s="1"/>
  <c r="F12" i="5"/>
  <c r="H11" i="5"/>
  <c r="G11" i="5"/>
  <c r="F11" i="5"/>
  <c r="H10" i="5"/>
  <c r="H8" i="5"/>
  <c r="H7" i="5" s="1"/>
  <c r="G8" i="5"/>
  <c r="F8" i="5"/>
  <c r="F7" i="5" s="1"/>
  <c r="G7" i="5"/>
  <c r="H6" i="5"/>
  <c r="G6" i="5"/>
  <c r="F6" i="5"/>
  <c r="G2" i="5"/>
  <c r="G1" i="5"/>
  <c r="D129" i="4"/>
  <c r="G129" i="4" s="1"/>
  <c r="F129" i="4" s="1"/>
  <c r="D126" i="4"/>
  <c r="G126" i="4" s="1"/>
  <c r="F126" i="4" s="1"/>
  <c r="G123" i="4"/>
  <c r="F123" i="4" s="1"/>
  <c r="D123" i="4"/>
  <c r="D122" i="4"/>
  <c r="G122" i="4" s="1"/>
  <c r="F122" i="4" s="1"/>
  <c r="D121" i="4"/>
  <c r="G121" i="4" s="1"/>
  <c r="F121" i="4" s="1"/>
  <c r="H119" i="4"/>
  <c r="D119" i="4"/>
  <c r="G119" i="4" s="1"/>
  <c r="F119" i="4" s="1"/>
  <c r="H118" i="4"/>
  <c r="D118" i="4"/>
  <c r="D117" i="4" s="1"/>
  <c r="D116" i="4"/>
  <c r="G116" i="4" s="1"/>
  <c r="F116" i="4" s="1"/>
  <c r="D115" i="4"/>
  <c r="G115" i="4" s="1"/>
  <c r="F115" i="4" s="1"/>
  <c r="D114" i="4"/>
  <c r="D113" i="4"/>
  <c r="G113" i="4" s="1"/>
  <c r="F113" i="4" s="1"/>
  <c r="G112" i="4"/>
  <c r="F112" i="4" s="1"/>
  <c r="D112" i="4"/>
  <c r="G111" i="4"/>
  <c r="F111" i="4"/>
  <c r="D111" i="4"/>
  <c r="D106" i="4"/>
  <c r="D105" i="4" s="1"/>
  <c r="D104" i="4" s="1"/>
  <c r="D103" i="4" s="1"/>
  <c r="D102" i="4"/>
  <c r="G102" i="4" s="1"/>
  <c r="F102" i="4" s="1"/>
  <c r="D101" i="4"/>
  <c r="D99" i="4"/>
  <c r="D98" i="4" s="1"/>
  <c r="D96" i="4"/>
  <c r="G96" i="4" s="1"/>
  <c r="F96" i="4" s="1"/>
  <c r="D95" i="4"/>
  <c r="G95" i="4" s="1"/>
  <c r="F95" i="4" s="1"/>
  <c r="D94" i="4"/>
  <c r="G94" i="4" s="1"/>
  <c r="F94" i="4" s="1"/>
  <c r="D93" i="4"/>
  <c r="G93" i="4" s="1"/>
  <c r="F93" i="4" s="1"/>
  <c r="G92" i="4"/>
  <c r="F92" i="4" s="1"/>
  <c r="D92" i="4"/>
  <c r="D90" i="4"/>
  <c r="D89" i="4" s="1"/>
  <c r="D88" i="4"/>
  <c r="D87" i="4" s="1"/>
  <c r="D86" i="4"/>
  <c r="G86" i="4" s="1"/>
  <c r="F86" i="4" s="1"/>
  <c r="D85" i="4"/>
  <c r="G85" i="4" s="1"/>
  <c r="F85" i="4" s="1"/>
  <c r="D84" i="4"/>
  <c r="D83" i="4"/>
  <c r="G83" i="4" s="1"/>
  <c r="F83" i="4" s="1"/>
  <c r="G82" i="4"/>
  <c r="F82" i="4" s="1"/>
  <c r="D82" i="4"/>
  <c r="G81" i="4"/>
  <c r="F81" i="4"/>
  <c r="D81" i="4"/>
  <c r="D80" i="4" s="1"/>
  <c r="F79" i="4"/>
  <c r="G78" i="4"/>
  <c r="F78" i="4" s="1"/>
  <c r="D78" i="4"/>
  <c r="D77" i="4"/>
  <c r="G77" i="4" s="1"/>
  <c r="F77" i="4" s="1"/>
  <c r="D76" i="4"/>
  <c r="G76" i="4" s="1"/>
  <c r="F76" i="4" s="1"/>
  <c r="D75" i="4"/>
  <c r="D73" i="4"/>
  <c r="G73" i="4" s="1"/>
  <c r="F73" i="4" s="1"/>
  <c r="D72" i="4"/>
  <c r="G72" i="4" s="1"/>
  <c r="F72" i="4" s="1"/>
  <c r="F71" i="4"/>
  <c r="F70" i="4"/>
  <c r="F69" i="4"/>
  <c r="F68" i="4"/>
  <c r="F67" i="4"/>
  <c r="F66" i="4"/>
  <c r="G63" i="4"/>
  <c r="F63" i="4" s="1"/>
  <c r="D63" i="4"/>
  <c r="F62" i="4"/>
  <c r="F61" i="4"/>
  <c r="F60" i="4"/>
  <c r="D59" i="4"/>
  <c r="G58" i="4"/>
  <c r="F58" i="4"/>
  <c r="D58" i="4"/>
  <c r="D57" i="4"/>
  <c r="G57" i="4" s="1"/>
  <c r="F57" i="4" s="1"/>
  <c r="D56" i="4"/>
  <c r="G56" i="4" s="1"/>
  <c r="F56" i="4" s="1"/>
  <c r="G55" i="4"/>
  <c r="F55" i="4" s="1"/>
  <c r="D55" i="4"/>
  <c r="D53" i="4" s="1"/>
  <c r="D51" i="4"/>
  <c r="D50" i="4" s="1"/>
  <c r="D49" i="4"/>
  <c r="D48" i="4" s="1"/>
  <c r="D47" i="4"/>
  <c r="D46" i="4" s="1"/>
  <c r="D45" i="4"/>
  <c r="G45" i="4" s="1"/>
  <c r="F45" i="4" s="1"/>
  <c r="D44" i="4"/>
  <c r="G44" i="4" s="1"/>
  <c r="F44" i="4" s="1"/>
  <c r="G43" i="4"/>
  <c r="F43" i="4" s="1"/>
  <c r="D43" i="4"/>
  <c r="D42" i="4"/>
  <c r="G42" i="4" s="1"/>
  <c r="F42" i="4" s="1"/>
  <c r="D41" i="4"/>
  <c r="D40" i="4" s="1"/>
  <c r="D31" i="4"/>
  <c r="D30" i="4" s="1"/>
  <c r="D29" i="4"/>
  <c r="G29" i="4" s="1"/>
  <c r="F29" i="4" s="1"/>
  <c r="D27" i="4"/>
  <c r="G27" i="4" s="1"/>
  <c r="F27" i="4" s="1"/>
  <c r="D26" i="4"/>
  <c r="D125" i="4" s="1"/>
  <c r="D124" i="4" s="1"/>
  <c r="D25" i="4"/>
  <c r="G25" i="4" s="1"/>
  <c r="F25" i="4" s="1"/>
  <c r="D23" i="4"/>
  <c r="G23" i="4" s="1"/>
  <c r="F23" i="4" s="1"/>
  <c r="D22" i="4"/>
  <c r="D21" i="4"/>
  <c r="G21" i="4" s="1"/>
  <c r="F21" i="4" s="1"/>
  <c r="G20" i="4"/>
  <c r="F20" i="4" s="1"/>
  <c r="D20" i="4"/>
  <c r="G19" i="4"/>
  <c r="F19" i="4"/>
  <c r="D19" i="4"/>
  <c r="D18" i="4"/>
  <c r="D14" i="4"/>
  <c r="D13" i="4" s="1"/>
  <c r="D12" i="4" s="1"/>
  <c r="F4" i="4"/>
  <c r="L282" i="7" l="1"/>
  <c r="N28" i="7"/>
  <c r="G74" i="7"/>
  <c r="I78" i="7"/>
  <c r="J13" i="7"/>
  <c r="K35" i="7"/>
  <c r="K281" i="7" s="1"/>
  <c r="K283" i="7" s="1"/>
  <c r="G49" i="7"/>
  <c r="G48" i="7" s="1"/>
  <c r="H49" i="7"/>
  <c r="H48" i="7" s="1"/>
  <c r="L54" i="7"/>
  <c r="G59" i="7"/>
  <c r="F93" i="7"/>
  <c r="J93" i="7"/>
  <c r="L92" i="7"/>
  <c r="C100" i="7"/>
  <c r="H97" i="7"/>
  <c r="E97" i="7"/>
  <c r="F112" i="7"/>
  <c r="J112" i="7"/>
  <c r="G125" i="7"/>
  <c r="G124" i="7" s="1"/>
  <c r="F201" i="7"/>
  <c r="F200" i="7" s="1"/>
  <c r="J201" i="7"/>
  <c r="J200" i="7" s="1"/>
  <c r="J211" i="7"/>
  <c r="F245" i="7"/>
  <c r="C260" i="7"/>
  <c r="N260" i="7" s="1"/>
  <c r="E258" i="7"/>
  <c r="E257" i="7" s="1"/>
  <c r="C266" i="7"/>
  <c r="H264" i="7"/>
  <c r="H263" i="7" s="1"/>
  <c r="H112" i="7"/>
  <c r="I112" i="7"/>
  <c r="C137" i="7"/>
  <c r="N137" i="7" s="1"/>
  <c r="C139" i="7"/>
  <c r="N139" i="7" s="1"/>
  <c r="C214" i="7"/>
  <c r="N214" i="7" s="1"/>
  <c r="F211" i="7"/>
  <c r="F220" i="7"/>
  <c r="F219" i="7" s="1"/>
  <c r="E230" i="7"/>
  <c r="L73" i="7"/>
  <c r="E78" i="7"/>
  <c r="E25" i="7"/>
  <c r="I25" i="7"/>
  <c r="J36" i="7"/>
  <c r="C62" i="7"/>
  <c r="N62" i="7" s="1"/>
  <c r="C69" i="7"/>
  <c r="N69" i="7" s="1"/>
  <c r="H163" i="7"/>
  <c r="H162" i="7" s="1"/>
  <c r="L168" i="7"/>
  <c r="E207" i="7"/>
  <c r="L225" i="7"/>
  <c r="E239" i="7"/>
  <c r="E238" i="7" s="1"/>
  <c r="I239" i="7"/>
  <c r="I238" i="7" s="1"/>
  <c r="F239" i="7"/>
  <c r="F238" i="7" s="1"/>
  <c r="C246" i="7"/>
  <c r="N246" i="7" s="1"/>
  <c r="F264" i="7"/>
  <c r="J264" i="7"/>
  <c r="C17" i="7"/>
  <c r="N17" i="7" s="1"/>
  <c r="C20" i="7"/>
  <c r="E36" i="7"/>
  <c r="F36" i="7"/>
  <c r="C43" i="7"/>
  <c r="C44" i="7"/>
  <c r="F49" i="7"/>
  <c r="F48" i="7" s="1"/>
  <c r="F282" i="7" s="1"/>
  <c r="J49" i="7"/>
  <c r="J48" i="7" s="1"/>
  <c r="I55" i="7"/>
  <c r="C60" i="7"/>
  <c r="N60" i="7" s="1"/>
  <c r="J59" i="7"/>
  <c r="C64" i="7"/>
  <c r="N64" i="7" s="1"/>
  <c r="K54" i="7"/>
  <c r="C76" i="7"/>
  <c r="H74" i="7"/>
  <c r="G93" i="7"/>
  <c r="G9" i="7"/>
  <c r="E13" i="7"/>
  <c r="C57" i="7"/>
  <c r="N57" i="7" s="1"/>
  <c r="H55" i="7"/>
  <c r="J68" i="7"/>
  <c r="J67" i="7" s="1"/>
  <c r="G68" i="7"/>
  <c r="G67" i="7" s="1"/>
  <c r="C94" i="7"/>
  <c r="N94" i="7" s="1"/>
  <c r="D103" i="7"/>
  <c r="C104" i="7"/>
  <c r="I13" i="7"/>
  <c r="C18" i="7"/>
  <c r="G40" i="7"/>
  <c r="D68" i="7"/>
  <c r="D67" i="7" s="1"/>
  <c r="H68" i="7"/>
  <c r="H67" i="7" s="1"/>
  <c r="C88" i="7"/>
  <c r="J87" i="7"/>
  <c r="J86" i="7" s="1"/>
  <c r="D93" i="7"/>
  <c r="H93" i="7"/>
  <c r="F13" i="7"/>
  <c r="J26" i="7"/>
  <c r="J25" i="7" s="1"/>
  <c r="C31" i="7"/>
  <c r="N32" i="7"/>
  <c r="N31" i="7" s="1"/>
  <c r="D49" i="7"/>
  <c r="D48" i="7" s="1"/>
  <c r="E55" i="7"/>
  <c r="F78" i="7"/>
  <c r="J78" i="7"/>
  <c r="G78" i="7"/>
  <c r="C81" i="7"/>
  <c r="K111" i="7"/>
  <c r="G116" i="7"/>
  <c r="C119" i="7"/>
  <c r="H116" i="7"/>
  <c r="C120" i="7"/>
  <c r="C127" i="7"/>
  <c r="I135" i="7"/>
  <c r="C145" i="7"/>
  <c r="C152" i="7"/>
  <c r="H150" i="7"/>
  <c r="I150" i="7"/>
  <c r="L149" i="7"/>
  <c r="C171" i="7"/>
  <c r="N171" i="7" s="1"/>
  <c r="I169" i="7"/>
  <c r="K187" i="7"/>
  <c r="C223" i="7"/>
  <c r="N223" i="7" s="1"/>
  <c r="G245" i="7"/>
  <c r="D245" i="7"/>
  <c r="H245" i="7"/>
  <c r="L244" i="7"/>
  <c r="H249" i="7"/>
  <c r="D268" i="7"/>
  <c r="C101" i="7"/>
  <c r="N101" i="7" s="1"/>
  <c r="L111" i="7"/>
  <c r="L281" i="7" s="1"/>
  <c r="L283" i="7" s="1"/>
  <c r="C126" i="7"/>
  <c r="N126" i="7" s="1"/>
  <c r="E125" i="7"/>
  <c r="E124" i="7" s="1"/>
  <c r="I125" i="7"/>
  <c r="I124" i="7" s="1"/>
  <c r="C134" i="7"/>
  <c r="N134" i="7" s="1"/>
  <c r="E150" i="7"/>
  <c r="C164" i="7"/>
  <c r="E163" i="7"/>
  <c r="E162" i="7" s="1"/>
  <c r="I163" i="7"/>
  <c r="I162" i="7" s="1"/>
  <c r="C185" i="7"/>
  <c r="L187" i="7"/>
  <c r="C204" i="7"/>
  <c r="K206" i="7"/>
  <c r="G211" i="7"/>
  <c r="C221" i="7"/>
  <c r="N221" i="7" s="1"/>
  <c r="E220" i="7"/>
  <c r="E219" i="7" s="1"/>
  <c r="I220" i="7"/>
  <c r="I219" i="7" s="1"/>
  <c r="F226" i="7"/>
  <c r="J226" i="7"/>
  <c r="G268" i="7"/>
  <c r="C272" i="7"/>
  <c r="L130" i="7"/>
  <c r="I168" i="7"/>
  <c r="I258" i="7"/>
  <c r="I257" i="7" s="1"/>
  <c r="K263" i="7"/>
  <c r="H40" i="7"/>
  <c r="C128" i="7"/>
  <c r="E131" i="7"/>
  <c r="I131" i="7"/>
  <c r="D135" i="7"/>
  <c r="C146" i="7"/>
  <c r="N146" i="7" s="1"/>
  <c r="I144" i="7"/>
  <c r="I143" i="7" s="1"/>
  <c r="J150" i="7"/>
  <c r="K149" i="7"/>
  <c r="G154" i="7"/>
  <c r="F173" i="7"/>
  <c r="G173" i="7"/>
  <c r="E182" i="7"/>
  <c r="E181" i="7" s="1"/>
  <c r="G201" i="7"/>
  <c r="G200" i="7" s="1"/>
  <c r="C208" i="7"/>
  <c r="H207" i="7"/>
  <c r="C212" i="7"/>
  <c r="N212" i="7" s="1"/>
  <c r="E211" i="7"/>
  <c r="I211" i="7"/>
  <c r="C216" i="7"/>
  <c r="N216" i="7" s="1"/>
  <c r="G220" i="7"/>
  <c r="G219" i="7" s="1"/>
  <c r="C232" i="7"/>
  <c r="H230" i="7"/>
  <c r="F230" i="7"/>
  <c r="J245" i="7"/>
  <c r="C248" i="7"/>
  <c r="N248" i="7" s="1"/>
  <c r="C253" i="7"/>
  <c r="N253" i="7" s="1"/>
  <c r="I249" i="7"/>
  <c r="C256" i="7"/>
  <c r="H258" i="7"/>
  <c r="H257" i="7" s="1"/>
  <c r="L263" i="7"/>
  <c r="N20" i="7"/>
  <c r="C19" i="7"/>
  <c r="M19" i="7" s="1"/>
  <c r="D65" i="4"/>
  <c r="D64" i="4" s="1"/>
  <c r="D17" i="4"/>
  <c r="D91" i="4"/>
  <c r="C13" i="6"/>
  <c r="G13" i="6"/>
  <c r="D9" i="7"/>
  <c r="C12" i="7"/>
  <c r="C15" i="7"/>
  <c r="H13" i="7"/>
  <c r="H8" i="7" s="1"/>
  <c r="F19" i="7"/>
  <c r="C29" i="7"/>
  <c r="G36" i="7"/>
  <c r="G35" i="7" s="1"/>
  <c r="C41" i="7"/>
  <c r="E40" i="7"/>
  <c r="E35" i="7" s="1"/>
  <c r="I40" i="7"/>
  <c r="I35" i="7" s="1"/>
  <c r="C45" i="7"/>
  <c r="G55" i="7"/>
  <c r="G54" i="7" s="1"/>
  <c r="C58" i="7"/>
  <c r="E59" i="7"/>
  <c r="E54" i="7" s="1"/>
  <c r="I59" i="7"/>
  <c r="I54" i="7" s="1"/>
  <c r="F68" i="7"/>
  <c r="F67" i="7" s="1"/>
  <c r="F74" i="7"/>
  <c r="F73" i="7" s="1"/>
  <c r="J74" i="7"/>
  <c r="J73" i="7" s="1"/>
  <c r="C80" i="7"/>
  <c r="H78" i="7"/>
  <c r="H73" i="7" s="1"/>
  <c r="C98" i="7"/>
  <c r="D97" i="7"/>
  <c r="D92" i="7" s="1"/>
  <c r="I97" i="7"/>
  <c r="E112" i="7"/>
  <c r="G14" i="4"/>
  <c r="F14" i="4" s="1"/>
  <c r="D24" i="4"/>
  <c r="D28" i="4"/>
  <c r="D54" i="4"/>
  <c r="D74" i="4"/>
  <c r="D100" i="4"/>
  <c r="D110" i="4"/>
  <c r="H13" i="5"/>
  <c r="H23" i="5" s="1"/>
  <c r="C11" i="7"/>
  <c r="C14" i="7"/>
  <c r="G26" i="7"/>
  <c r="G25" i="7" s="1"/>
  <c r="C38" i="7"/>
  <c r="H36" i="7"/>
  <c r="H35" i="7" s="1"/>
  <c r="C39" i="7"/>
  <c r="F40" i="7"/>
  <c r="F35" i="7" s="1"/>
  <c r="J40" i="7"/>
  <c r="J35" i="7" s="1"/>
  <c r="C47" i="7"/>
  <c r="C50" i="7"/>
  <c r="C51" i="7"/>
  <c r="I49" i="7"/>
  <c r="I48" i="7" s="1"/>
  <c r="C56" i="7"/>
  <c r="D55" i="7"/>
  <c r="F59" i="7"/>
  <c r="C71" i="7"/>
  <c r="N71" i="7" s="1"/>
  <c r="C77" i="7"/>
  <c r="C96" i="7"/>
  <c r="N96" i="7" s="1"/>
  <c r="C108" i="7"/>
  <c r="N108" i="7" s="1"/>
  <c r="F116" i="7"/>
  <c r="F111" i="7" s="1"/>
  <c r="J116" i="7"/>
  <c r="J111" i="7" s="1"/>
  <c r="E8" i="7"/>
  <c r="I8" i="7"/>
  <c r="H92" i="7"/>
  <c r="N104" i="7"/>
  <c r="N103" i="7" s="1"/>
  <c r="C103" i="7"/>
  <c r="C107" i="7"/>
  <c r="D106" i="7"/>
  <c r="D105" i="7" s="1"/>
  <c r="F10" i="5"/>
  <c r="F9" i="7"/>
  <c r="J9" i="7"/>
  <c r="J8" i="7" s="1"/>
  <c r="G13" i="7"/>
  <c r="G8" i="7" s="1"/>
  <c r="C16" i="7"/>
  <c r="C27" i="7"/>
  <c r="C30" i="7"/>
  <c r="H26" i="7"/>
  <c r="H25" i="7" s="1"/>
  <c r="C37" i="7"/>
  <c r="D40" i="7"/>
  <c r="C42" i="7"/>
  <c r="C52" i="7"/>
  <c r="D59" i="7"/>
  <c r="D54" i="7" s="1"/>
  <c r="H59" i="7"/>
  <c r="H54" i="7" s="1"/>
  <c r="E68" i="7"/>
  <c r="E67" i="7" s="1"/>
  <c r="I68" i="7"/>
  <c r="I67" i="7" s="1"/>
  <c r="D74" i="7"/>
  <c r="G73" i="7"/>
  <c r="C85" i="7"/>
  <c r="E87" i="7"/>
  <c r="E86" i="7" s="1"/>
  <c r="F87" i="7"/>
  <c r="F86" i="7" s="1"/>
  <c r="E93" i="7"/>
  <c r="E92" i="7" s="1"/>
  <c r="I93" i="7"/>
  <c r="I92" i="7" s="1"/>
  <c r="G97" i="7"/>
  <c r="G92" i="7" s="1"/>
  <c r="E106" i="7"/>
  <c r="E105" i="7" s="1"/>
  <c r="H111" i="7"/>
  <c r="C89" i="7"/>
  <c r="H87" i="7"/>
  <c r="H86" i="7" s="1"/>
  <c r="F97" i="7"/>
  <c r="F92" i="7" s="1"/>
  <c r="J97" i="7"/>
  <c r="J92" i="7" s="1"/>
  <c r="C102" i="7"/>
  <c r="G106" i="7"/>
  <c r="G105" i="7" s="1"/>
  <c r="C109" i="7"/>
  <c r="G112" i="7"/>
  <c r="G111" i="7" s="1"/>
  <c r="C117" i="7"/>
  <c r="E116" i="7"/>
  <c r="E111" i="7" s="1"/>
  <c r="I116" i="7"/>
  <c r="I111" i="7" s="1"/>
  <c r="C121" i="7"/>
  <c r="C123" i="7"/>
  <c r="D125" i="7"/>
  <c r="D124" i="7" s="1"/>
  <c r="C132" i="7"/>
  <c r="H135" i="7"/>
  <c r="C142" i="7"/>
  <c r="G144" i="7"/>
  <c r="G143" i="7" s="1"/>
  <c r="C147" i="7"/>
  <c r="G150" i="7"/>
  <c r="G149" i="7" s="1"/>
  <c r="C153" i="7"/>
  <c r="C155" i="7"/>
  <c r="E154" i="7"/>
  <c r="E149" i="7" s="1"/>
  <c r="I154" i="7"/>
  <c r="I149" i="7" s="1"/>
  <c r="C159" i="7"/>
  <c r="C161" i="7"/>
  <c r="D163" i="7"/>
  <c r="D162" i="7" s="1"/>
  <c r="C165" i="7"/>
  <c r="C170" i="7"/>
  <c r="J188" i="7"/>
  <c r="G188" i="7"/>
  <c r="D201" i="7"/>
  <c r="D200" i="7" s="1"/>
  <c r="C202" i="7"/>
  <c r="M202" i="7" s="1"/>
  <c r="I201" i="7"/>
  <c r="I200" i="7" s="1"/>
  <c r="D207" i="7"/>
  <c r="G207" i="7"/>
  <c r="G206" i="7" s="1"/>
  <c r="C210" i="7"/>
  <c r="D211" i="7"/>
  <c r="H211" i="7"/>
  <c r="H206" i="7" s="1"/>
  <c r="C218" i="7"/>
  <c r="D217" i="7"/>
  <c r="D220" i="7"/>
  <c r="D219" i="7" s="1"/>
  <c r="H220" i="7"/>
  <c r="H219" i="7" s="1"/>
  <c r="J230" i="7"/>
  <c r="G230" i="7"/>
  <c r="J239" i="7"/>
  <c r="J238" i="7" s="1"/>
  <c r="N256" i="7"/>
  <c r="N255" i="7" s="1"/>
  <c r="C255" i="7"/>
  <c r="I264" i="7"/>
  <c r="F263" i="7"/>
  <c r="J263" i="7"/>
  <c r="H149" i="7"/>
  <c r="F149" i="7"/>
  <c r="J149" i="7"/>
  <c r="E206" i="7"/>
  <c r="I206" i="7"/>
  <c r="H225" i="7"/>
  <c r="G249" i="7"/>
  <c r="G244" i="7" s="1"/>
  <c r="C252" i="7"/>
  <c r="D249" i="7"/>
  <c r="D244" i="7" s="1"/>
  <c r="E130" i="7"/>
  <c r="F135" i="7"/>
  <c r="J135" i="7"/>
  <c r="J130" i="7" s="1"/>
  <c r="C140" i="7"/>
  <c r="C151" i="7"/>
  <c r="C157" i="7"/>
  <c r="F163" i="7"/>
  <c r="F162" i="7" s="1"/>
  <c r="J163" i="7"/>
  <c r="J162" i="7" s="1"/>
  <c r="F169" i="7"/>
  <c r="F168" i="7" s="1"/>
  <c r="J169" i="7"/>
  <c r="J168" i="7" s="1"/>
  <c r="E173" i="7"/>
  <c r="E168" i="7" s="1"/>
  <c r="G182" i="7"/>
  <c r="G181" i="7" s="1"/>
  <c r="M185" i="7"/>
  <c r="N185" i="7"/>
  <c r="G192" i="7"/>
  <c r="F225" i="7"/>
  <c r="J225" i="7"/>
  <c r="C259" i="7"/>
  <c r="D258" i="7"/>
  <c r="D257" i="7" s="1"/>
  <c r="C267" i="7"/>
  <c r="E264" i="7"/>
  <c r="F55" i="7"/>
  <c r="F54" i="7" s="1"/>
  <c r="J55" i="7"/>
  <c r="J54" i="7" s="1"/>
  <c r="C63" i="7"/>
  <c r="C66" i="7"/>
  <c r="C75" i="7"/>
  <c r="E74" i="7"/>
  <c r="E73" i="7" s="1"/>
  <c r="I74" i="7"/>
  <c r="I73" i="7" s="1"/>
  <c r="C79" i="7"/>
  <c r="C82" i="7"/>
  <c r="C83" i="7"/>
  <c r="G87" i="7"/>
  <c r="G86" i="7" s="1"/>
  <c r="C90" i="7"/>
  <c r="F106" i="7"/>
  <c r="F105" i="7" s="1"/>
  <c r="J106" i="7"/>
  <c r="J105" i="7" s="1"/>
  <c r="C113" i="7"/>
  <c r="D116" i="7"/>
  <c r="C118" i="7"/>
  <c r="D122" i="7"/>
  <c r="F125" i="7"/>
  <c r="F124" i="7" s="1"/>
  <c r="J125" i="7"/>
  <c r="J124" i="7" s="1"/>
  <c r="G135" i="7"/>
  <c r="G130" i="7" s="1"/>
  <c r="F141" i="7"/>
  <c r="F130" i="7" s="1"/>
  <c r="D144" i="7"/>
  <c r="D143" i="7" s="1"/>
  <c r="F144" i="7"/>
  <c r="F143" i="7" s="1"/>
  <c r="J144" i="7"/>
  <c r="J143" i="7" s="1"/>
  <c r="D154" i="7"/>
  <c r="C156" i="7"/>
  <c r="D160" i="7"/>
  <c r="C166" i="7"/>
  <c r="D169" i="7"/>
  <c r="G169" i="7"/>
  <c r="G168" i="7" s="1"/>
  <c r="C172" i="7"/>
  <c r="C175" i="7"/>
  <c r="H173" i="7"/>
  <c r="H168" i="7" s="1"/>
  <c r="C176" i="7"/>
  <c r="C183" i="7"/>
  <c r="N183" i="7" s="1"/>
  <c r="H182" i="7"/>
  <c r="H181" i="7" s="1"/>
  <c r="F207" i="7"/>
  <c r="F206" i="7" s="1"/>
  <c r="J207" i="7"/>
  <c r="J206" i="7" s="1"/>
  <c r="C215" i="7"/>
  <c r="G226" i="7"/>
  <c r="C229" i="7"/>
  <c r="I230" i="7"/>
  <c r="C278" i="7"/>
  <c r="D277" i="7"/>
  <c r="D276" i="7" s="1"/>
  <c r="C227" i="7"/>
  <c r="C228" i="7"/>
  <c r="I226" i="7"/>
  <c r="I225" i="7" s="1"/>
  <c r="C231" i="7"/>
  <c r="C234" i="7"/>
  <c r="G239" i="7"/>
  <c r="G238" i="7" s="1"/>
  <c r="C242" i="7"/>
  <c r="F258" i="7"/>
  <c r="F257" i="7" s="1"/>
  <c r="J258" i="7"/>
  <c r="J257" i="7" s="1"/>
  <c r="C265" i="7"/>
  <c r="C270" i="7"/>
  <c r="C280" i="7"/>
  <c r="C233" i="7"/>
  <c r="C241" i="7"/>
  <c r="H239" i="7"/>
  <c r="H238" i="7" s="1"/>
  <c r="F249" i="7"/>
  <c r="F244" i="7" s="1"/>
  <c r="J249" i="7"/>
  <c r="J244" i="7" s="1"/>
  <c r="C254" i="7"/>
  <c r="G258" i="7"/>
  <c r="G257" i="7" s="1"/>
  <c r="C261" i="7"/>
  <c r="G264" i="7"/>
  <c r="G263" i="7" s="1"/>
  <c r="C269" i="7"/>
  <c r="E268" i="7"/>
  <c r="E263" i="7" s="1"/>
  <c r="I268" i="7"/>
  <c r="I263" i="7" s="1"/>
  <c r="C273" i="7"/>
  <c r="C275" i="7"/>
  <c r="C180" i="7"/>
  <c r="F182" i="7"/>
  <c r="F181" i="7" s="1"/>
  <c r="J182" i="7"/>
  <c r="J181" i="7" s="1"/>
  <c r="C189" i="7"/>
  <c r="I188" i="7"/>
  <c r="I187" i="7" s="1"/>
  <c r="C195" i="7"/>
  <c r="H192" i="7"/>
  <c r="D226" i="7"/>
  <c r="C235" i="7"/>
  <c r="C237" i="7"/>
  <c r="C240" i="7"/>
  <c r="E245" i="7"/>
  <c r="E244" i="7" s="1"/>
  <c r="I245" i="7"/>
  <c r="I244" i="7" s="1"/>
  <c r="C250" i="7"/>
  <c r="C271" i="7"/>
  <c r="F277" i="7"/>
  <c r="F276" i="7" s="1"/>
  <c r="J277" i="7"/>
  <c r="J276" i="7" s="1"/>
  <c r="M18" i="7"/>
  <c r="N18" i="7"/>
  <c r="N43" i="7"/>
  <c r="M43" i="7"/>
  <c r="M44" i="7"/>
  <c r="N44" i="7"/>
  <c r="N56" i="7"/>
  <c r="M56" i="7"/>
  <c r="C55" i="7"/>
  <c r="N77" i="7"/>
  <c r="M77" i="7"/>
  <c r="N80" i="7"/>
  <c r="M80" i="7"/>
  <c r="M88" i="7"/>
  <c r="C87" i="7"/>
  <c r="C86" i="7" s="1"/>
  <c r="N88" i="7"/>
  <c r="N100" i="7"/>
  <c r="M100" i="7"/>
  <c r="N107" i="7"/>
  <c r="M107" i="7"/>
  <c r="C106" i="7"/>
  <c r="C105" i="7" s="1"/>
  <c r="N114" i="7"/>
  <c r="M114" i="7"/>
  <c r="M115" i="7"/>
  <c r="N115" i="7"/>
  <c r="M127" i="7"/>
  <c r="C125" i="7"/>
  <c r="C124" i="7" s="1"/>
  <c r="N127" i="7"/>
  <c r="M16" i="7"/>
  <c r="N16" i="7"/>
  <c r="N27" i="7"/>
  <c r="C26" i="7"/>
  <c r="C25" i="7" s="1"/>
  <c r="M27" i="7"/>
  <c r="N30" i="7"/>
  <c r="M30" i="7"/>
  <c r="M37" i="7"/>
  <c r="C36" i="7"/>
  <c r="N37" i="7"/>
  <c r="M42" i="7"/>
  <c r="N42" i="7"/>
  <c r="N52" i="7"/>
  <c r="M52" i="7"/>
  <c r="M76" i="7"/>
  <c r="N76" i="7"/>
  <c r="N85" i="7"/>
  <c r="N84" i="7" s="1"/>
  <c r="M85" i="7"/>
  <c r="M84" i="7" s="1"/>
  <c r="C84" i="7"/>
  <c r="N98" i="7"/>
  <c r="M98" i="7"/>
  <c r="C97" i="7"/>
  <c r="N119" i="7"/>
  <c r="M119" i="7"/>
  <c r="M120" i="7"/>
  <c r="N120" i="7"/>
  <c r="N12" i="7"/>
  <c r="M12" i="7"/>
  <c r="N15" i="7"/>
  <c r="M15" i="7"/>
  <c r="M29" i="7"/>
  <c r="N29" i="7"/>
  <c r="N41" i="7"/>
  <c r="M41" i="7"/>
  <c r="C40" i="7"/>
  <c r="N45" i="7"/>
  <c r="M45" i="7"/>
  <c r="N63" i="7"/>
  <c r="M63" i="7"/>
  <c r="N66" i="7"/>
  <c r="N65" i="7" s="1"/>
  <c r="M66" i="7"/>
  <c r="M65" i="7" s="1"/>
  <c r="C65" i="7"/>
  <c r="N75" i="7"/>
  <c r="M75" i="7"/>
  <c r="C74" i="7"/>
  <c r="M79" i="7"/>
  <c r="C78" i="7"/>
  <c r="N79" i="7"/>
  <c r="N82" i="7"/>
  <c r="M82" i="7"/>
  <c r="M83" i="7"/>
  <c r="N83" i="7"/>
  <c r="M90" i="7"/>
  <c r="N90" i="7"/>
  <c r="M113" i="7"/>
  <c r="C112" i="7"/>
  <c r="N113" i="7"/>
  <c r="M118" i="7"/>
  <c r="N118" i="7"/>
  <c r="M11" i="7"/>
  <c r="C9" i="7"/>
  <c r="N11" i="7"/>
  <c r="M14" i="7"/>
  <c r="C13" i="7"/>
  <c r="N14" i="7"/>
  <c r="N38" i="7"/>
  <c r="M38" i="7"/>
  <c r="M39" i="7"/>
  <c r="N39" i="7"/>
  <c r="M47" i="7"/>
  <c r="M46" i="7" s="1"/>
  <c r="C46" i="7"/>
  <c r="N47" i="7"/>
  <c r="N46" i="7" s="1"/>
  <c r="N50" i="7"/>
  <c r="M50" i="7"/>
  <c r="C49" i="7"/>
  <c r="C48" i="7" s="1"/>
  <c r="M51" i="7"/>
  <c r="N51" i="7"/>
  <c r="N58" i="7"/>
  <c r="M58" i="7"/>
  <c r="M81" i="7"/>
  <c r="N81" i="7"/>
  <c r="N89" i="7"/>
  <c r="M89" i="7"/>
  <c r="N102" i="7"/>
  <c r="M102" i="7"/>
  <c r="N109" i="7"/>
  <c r="M109" i="7"/>
  <c r="N117" i="7"/>
  <c r="M117" i="7"/>
  <c r="C116" i="7"/>
  <c r="N121" i="7"/>
  <c r="M121" i="7"/>
  <c r="M123" i="7"/>
  <c r="M122" i="7" s="1"/>
  <c r="C122" i="7"/>
  <c r="N123" i="7"/>
  <c r="N122" i="7" s="1"/>
  <c r="N132" i="7"/>
  <c r="M132" i="7"/>
  <c r="D13" i="7"/>
  <c r="D8" i="7" s="1"/>
  <c r="N19" i="7"/>
  <c r="D26" i="7"/>
  <c r="D25" i="7" s="1"/>
  <c r="D36" i="7"/>
  <c r="D35" i="7" s="1"/>
  <c r="C61" i="7"/>
  <c r="C70" i="7"/>
  <c r="D78" i="7"/>
  <c r="D73" i="7" s="1"/>
  <c r="D87" i="7"/>
  <c r="D86" i="7" s="1"/>
  <c r="C95" i="7"/>
  <c r="D112" i="7"/>
  <c r="D111" i="7" s="1"/>
  <c r="C133" i="7"/>
  <c r="C131" i="7" s="1"/>
  <c r="D131" i="7"/>
  <c r="D130" i="7" s="1"/>
  <c r="H130" i="7"/>
  <c r="M134" i="7"/>
  <c r="C136" i="7"/>
  <c r="M137" i="7"/>
  <c r="N145" i="7"/>
  <c r="M145" i="7"/>
  <c r="C144" i="7"/>
  <c r="C143" i="7" s="1"/>
  <c r="M152" i="7"/>
  <c r="N152" i="7"/>
  <c r="N158" i="7"/>
  <c r="M158" i="7"/>
  <c r="M164" i="7"/>
  <c r="C163" i="7"/>
  <c r="C162" i="7" s="1"/>
  <c r="N164" i="7"/>
  <c r="N170" i="7"/>
  <c r="M170" i="7"/>
  <c r="C169" i="7"/>
  <c r="N175" i="7"/>
  <c r="M175" i="7"/>
  <c r="N176" i="7"/>
  <c r="M176" i="7"/>
  <c r="M10" i="7"/>
  <c r="M17" i="7"/>
  <c r="M20" i="7"/>
  <c r="M126" i="7"/>
  <c r="N128" i="7"/>
  <c r="N125" i="7" s="1"/>
  <c r="N124" i="7" s="1"/>
  <c r="M128" i="7"/>
  <c r="I130" i="7"/>
  <c r="C138" i="7"/>
  <c r="N140" i="7"/>
  <c r="M140" i="7"/>
  <c r="N151" i="7"/>
  <c r="M151" i="7"/>
  <c r="C150" i="7"/>
  <c r="M157" i="7"/>
  <c r="N157" i="7"/>
  <c r="N180" i="7"/>
  <c r="N179" i="7" s="1"/>
  <c r="M180" i="7"/>
  <c r="M179" i="7" s="1"/>
  <c r="C179" i="7"/>
  <c r="N195" i="7"/>
  <c r="M195" i="7"/>
  <c r="M57" i="7"/>
  <c r="M60" i="7"/>
  <c r="M62" i="7"/>
  <c r="M64" i="7"/>
  <c r="M69" i="7"/>
  <c r="M71" i="7"/>
  <c r="M94" i="7"/>
  <c r="M96" i="7"/>
  <c r="M99" i="7"/>
  <c r="M101" i="7"/>
  <c r="M104" i="7"/>
  <c r="M103" i="7" s="1"/>
  <c r="M108" i="7"/>
  <c r="N156" i="7"/>
  <c r="M156" i="7"/>
  <c r="M166" i="7"/>
  <c r="N166" i="7"/>
  <c r="N174" i="7"/>
  <c r="M174" i="7"/>
  <c r="C173" i="7"/>
  <c r="N177" i="7"/>
  <c r="M177" i="7"/>
  <c r="N178" i="7"/>
  <c r="M178" i="7"/>
  <c r="E49" i="7"/>
  <c r="E48" i="7" s="1"/>
  <c r="N142" i="7"/>
  <c r="N141" i="7" s="1"/>
  <c r="M142" i="7"/>
  <c r="M141" i="7" s="1"/>
  <c r="C141" i="7"/>
  <c r="N147" i="7"/>
  <c r="M147" i="7"/>
  <c r="N153" i="7"/>
  <c r="M153" i="7"/>
  <c r="M155" i="7"/>
  <c r="C154" i="7"/>
  <c r="N155" i="7"/>
  <c r="M159" i="7"/>
  <c r="N159" i="7"/>
  <c r="N161" i="7"/>
  <c r="N160" i="7" s="1"/>
  <c r="M161" i="7"/>
  <c r="M160" i="7" s="1"/>
  <c r="C160" i="7"/>
  <c r="N165" i="7"/>
  <c r="M165" i="7"/>
  <c r="N172" i="7"/>
  <c r="M172" i="7"/>
  <c r="N193" i="7"/>
  <c r="M193" i="7"/>
  <c r="M139" i="7"/>
  <c r="M146" i="7"/>
  <c r="M171" i="7"/>
  <c r="D182" i="7"/>
  <c r="D181" i="7" s="1"/>
  <c r="M189" i="7"/>
  <c r="N189" i="7"/>
  <c r="D192" i="7"/>
  <c r="D187" i="7" s="1"/>
  <c r="C194" i="7"/>
  <c r="E192" i="7"/>
  <c r="E187" i="7" s="1"/>
  <c r="N197" i="7"/>
  <c r="N202" i="7"/>
  <c r="N204" i="7"/>
  <c r="M204" i="7"/>
  <c r="N208" i="7"/>
  <c r="M208" i="7"/>
  <c r="C207" i="7"/>
  <c r="N229" i="7"/>
  <c r="M229" i="7"/>
  <c r="N232" i="7"/>
  <c r="M232" i="7"/>
  <c r="N252" i="7"/>
  <c r="M252" i="7"/>
  <c r="N259" i="7"/>
  <c r="M259" i="7"/>
  <c r="C258" i="7"/>
  <c r="C257" i="7" s="1"/>
  <c r="N266" i="7"/>
  <c r="M266" i="7"/>
  <c r="M267" i="7"/>
  <c r="N267" i="7"/>
  <c r="M272" i="7"/>
  <c r="N272" i="7"/>
  <c r="N278" i="7"/>
  <c r="M278" i="7"/>
  <c r="C277" i="7"/>
  <c r="C276" i="7" s="1"/>
  <c r="M279" i="7"/>
  <c r="N279" i="7"/>
  <c r="D173" i="7"/>
  <c r="D168" i="7" s="1"/>
  <c r="C191" i="7"/>
  <c r="F192" i="7"/>
  <c r="F187" i="7" s="1"/>
  <c r="J192" i="7"/>
  <c r="J187" i="7" s="1"/>
  <c r="C196" i="7"/>
  <c r="C192" i="7" s="1"/>
  <c r="C199" i="7"/>
  <c r="M235" i="7"/>
  <c r="N235" i="7"/>
  <c r="N237" i="7"/>
  <c r="N236" i="7" s="1"/>
  <c r="M237" i="7"/>
  <c r="M236" i="7" s="1"/>
  <c r="C236" i="7"/>
  <c r="M240" i="7"/>
  <c r="C239" i="7"/>
  <c r="C238" i="7" s="1"/>
  <c r="N240" i="7"/>
  <c r="N250" i="7"/>
  <c r="M250" i="7"/>
  <c r="C249" i="7"/>
  <c r="D150" i="7"/>
  <c r="D149" i="7" s="1"/>
  <c r="C190" i="7"/>
  <c r="C188" i="7" s="1"/>
  <c r="G187" i="7"/>
  <c r="C203" i="7"/>
  <c r="E201" i="7"/>
  <c r="E200" i="7" s="1"/>
  <c r="N215" i="7"/>
  <c r="M215" i="7"/>
  <c r="N218" i="7"/>
  <c r="N217" i="7" s="1"/>
  <c r="M218" i="7"/>
  <c r="M217" i="7" s="1"/>
  <c r="C217" i="7"/>
  <c r="N227" i="7"/>
  <c r="M227" i="7"/>
  <c r="C226" i="7"/>
  <c r="M228" i="7"/>
  <c r="N228" i="7"/>
  <c r="M231" i="7"/>
  <c r="C230" i="7"/>
  <c r="N231" i="7"/>
  <c r="N234" i="7"/>
  <c r="M234" i="7"/>
  <c r="M242" i="7"/>
  <c r="N242" i="7"/>
  <c r="M265" i="7"/>
  <c r="C264" i="7"/>
  <c r="N265" i="7"/>
  <c r="N280" i="7"/>
  <c r="M280" i="7"/>
  <c r="M183" i="7"/>
  <c r="C182" i="7"/>
  <c r="C181" i="7" s="1"/>
  <c r="M184" i="7"/>
  <c r="H187" i="7"/>
  <c r="N210" i="7"/>
  <c r="M210" i="7"/>
  <c r="M233" i="7"/>
  <c r="N233" i="7"/>
  <c r="N241" i="7"/>
  <c r="M241" i="7"/>
  <c r="N254" i="7"/>
  <c r="M254" i="7"/>
  <c r="N261" i="7"/>
  <c r="M261" i="7"/>
  <c r="N269" i="7"/>
  <c r="M269" i="7"/>
  <c r="C268" i="7"/>
  <c r="N273" i="7"/>
  <c r="M273" i="7"/>
  <c r="M275" i="7"/>
  <c r="M274" i="7" s="1"/>
  <c r="C274" i="7"/>
  <c r="N275" i="7"/>
  <c r="N274" i="7" s="1"/>
  <c r="C213" i="7"/>
  <c r="C222" i="7"/>
  <c r="D230" i="7"/>
  <c r="D225" i="7" s="1"/>
  <c r="D239" i="7"/>
  <c r="D238" i="7" s="1"/>
  <c r="C247" i="7"/>
  <c r="D264" i="7"/>
  <c r="D263" i="7" s="1"/>
  <c r="M209" i="7"/>
  <c r="M212" i="7"/>
  <c r="M214" i="7"/>
  <c r="M216" i="7"/>
  <c r="M221" i="7"/>
  <c r="M223" i="7"/>
  <c r="M246" i="7"/>
  <c r="M248" i="7"/>
  <c r="M251" i="7"/>
  <c r="M253" i="7"/>
  <c r="M256" i="7"/>
  <c r="M255" i="7" s="1"/>
  <c r="M260" i="7"/>
  <c r="E226" i="7"/>
  <c r="E225" i="7" s="1"/>
  <c r="E277" i="7"/>
  <c r="E276" i="7" s="1"/>
  <c r="D31" i="6"/>
  <c r="D39" i="6" s="1"/>
  <c r="D26" i="6"/>
  <c r="H31" i="6"/>
  <c r="H39" i="6" s="1"/>
  <c r="H26" i="6"/>
  <c r="E31" i="6"/>
  <c r="E39" i="6" s="1"/>
  <c r="E26" i="6"/>
  <c r="B26" i="6"/>
  <c r="B31" i="6"/>
  <c r="B39" i="6" s="1"/>
  <c r="F26" i="6"/>
  <c r="F31" i="6"/>
  <c r="F39" i="6" s="1"/>
  <c r="D13" i="6"/>
  <c r="H13" i="6"/>
  <c r="C18" i="6"/>
  <c r="G18" i="6"/>
  <c r="E13" i="6"/>
  <c r="B13" i="6"/>
  <c r="F13" i="6"/>
  <c r="G13" i="5"/>
  <c r="G23" i="5" s="1"/>
  <c r="F13" i="5"/>
  <c r="F23" i="5" s="1"/>
  <c r="D52" i="4"/>
  <c r="D97" i="4"/>
  <c r="G88" i="4"/>
  <c r="F88" i="4" s="1"/>
  <c r="G90" i="4"/>
  <c r="F90" i="4" s="1"/>
  <c r="D120" i="4"/>
  <c r="D109" i="4" s="1"/>
  <c r="D128" i="4"/>
  <c r="D127" i="4" s="1"/>
  <c r="G18" i="4"/>
  <c r="F18" i="4" s="1"/>
  <c r="D39" i="4"/>
  <c r="G41" i="4"/>
  <c r="F41" i="4" s="1"/>
  <c r="G47" i="4"/>
  <c r="F47" i="4" s="1"/>
  <c r="G49" i="4"/>
  <c r="F49" i="4" s="1"/>
  <c r="G51" i="4"/>
  <c r="F51" i="4" s="1"/>
  <c r="G75" i="4"/>
  <c r="F75" i="4" s="1"/>
  <c r="G99" i="4"/>
  <c r="F99" i="4" s="1"/>
  <c r="G101" i="4"/>
  <c r="F101" i="4" s="1"/>
  <c r="G106" i="4"/>
  <c r="F106" i="4" s="1"/>
  <c r="G118" i="4"/>
  <c r="F118" i="4" s="1"/>
  <c r="F8" i="7" l="1"/>
  <c r="F281" i="7" s="1"/>
  <c r="I281" i="7"/>
  <c r="G282" i="7"/>
  <c r="E281" i="7"/>
  <c r="J282" i="7"/>
  <c r="H282" i="7"/>
  <c r="I282" i="7"/>
  <c r="D282" i="7"/>
  <c r="N182" i="7"/>
  <c r="N181" i="7" s="1"/>
  <c r="J281" i="7"/>
  <c r="E282" i="7"/>
  <c r="N264" i="7"/>
  <c r="M112" i="7"/>
  <c r="N74" i="7"/>
  <c r="N26" i="7"/>
  <c r="N25" i="7" s="1"/>
  <c r="N112" i="7"/>
  <c r="N40" i="7"/>
  <c r="H244" i="7"/>
  <c r="H281" i="7" s="1"/>
  <c r="H283" i="7" s="1"/>
  <c r="D16" i="4"/>
  <c r="D15" i="4" s="1"/>
  <c r="D11" i="4" s="1"/>
  <c r="D10" i="4" s="1"/>
  <c r="N173" i="7"/>
  <c r="N116" i="7"/>
  <c r="D206" i="7"/>
  <c r="D281" i="7" s="1"/>
  <c r="F283" i="7"/>
  <c r="I283" i="7"/>
  <c r="E283" i="7"/>
  <c r="G225" i="7"/>
  <c r="G281" i="7" s="1"/>
  <c r="D108" i="4"/>
  <c r="D107" i="4" s="1"/>
  <c r="B14" i="6"/>
  <c r="M182" i="7"/>
  <c r="M181" i="7" s="1"/>
  <c r="C263" i="7"/>
  <c r="M226" i="7"/>
  <c r="N239" i="7"/>
  <c r="N238" i="7" s="1"/>
  <c r="M49" i="7"/>
  <c r="M48" i="7" s="1"/>
  <c r="M40" i="7"/>
  <c r="J283" i="7"/>
  <c r="C220" i="7"/>
  <c r="C219" i="7" s="1"/>
  <c r="N222" i="7"/>
  <c r="N220" i="7" s="1"/>
  <c r="N219" i="7" s="1"/>
  <c r="M222" i="7"/>
  <c r="M220" i="7" s="1"/>
  <c r="M219" i="7" s="1"/>
  <c r="M268" i="7"/>
  <c r="N230" i="7"/>
  <c r="N190" i="7"/>
  <c r="M190" i="7"/>
  <c r="M249" i="7"/>
  <c r="M239" i="7"/>
  <c r="M238" i="7" s="1"/>
  <c r="M196" i="7"/>
  <c r="N196" i="7"/>
  <c r="M207" i="7"/>
  <c r="M150" i="7"/>
  <c r="M138" i="7"/>
  <c r="N138" i="7"/>
  <c r="M125" i="7"/>
  <c r="M124" i="7" s="1"/>
  <c r="M169" i="7"/>
  <c r="M163" i="7"/>
  <c r="M162" i="7" s="1"/>
  <c r="N13" i="7"/>
  <c r="M13" i="7"/>
  <c r="C111" i="7"/>
  <c r="N78" i="7"/>
  <c r="N73" i="7" s="1"/>
  <c r="M74" i="7"/>
  <c r="M97" i="7"/>
  <c r="C35" i="7"/>
  <c r="M26" i="7"/>
  <c r="M25" i="7" s="1"/>
  <c r="M87" i="7"/>
  <c r="M86" i="7" s="1"/>
  <c r="C245" i="7"/>
  <c r="C244" i="7" s="1"/>
  <c r="N247" i="7"/>
  <c r="N245" i="7" s="1"/>
  <c r="M247" i="7"/>
  <c r="C211" i="7"/>
  <c r="N213" i="7"/>
  <c r="N211" i="7" s="1"/>
  <c r="M213" i="7"/>
  <c r="M211" i="7" s="1"/>
  <c r="N268" i="7"/>
  <c r="N263" i="7" s="1"/>
  <c r="C225" i="7"/>
  <c r="N249" i="7"/>
  <c r="M277" i="7"/>
  <c r="M276" i="7" s="1"/>
  <c r="N207" i="7"/>
  <c r="N154" i="7"/>
  <c r="M173" i="7"/>
  <c r="N150" i="7"/>
  <c r="N169" i="7"/>
  <c r="N168" i="7" s="1"/>
  <c r="M136" i="7"/>
  <c r="C135" i="7"/>
  <c r="C130" i="7" s="1"/>
  <c r="N136" i="7"/>
  <c r="N135" i="7" s="1"/>
  <c r="M133" i="7"/>
  <c r="N133" i="7"/>
  <c r="N131" i="7" s="1"/>
  <c r="N130" i="7" s="1"/>
  <c r="C282" i="7"/>
  <c r="M131" i="7"/>
  <c r="M116" i="7"/>
  <c r="M111" i="7" s="1"/>
  <c r="N97" i="7"/>
  <c r="M36" i="7"/>
  <c r="M35" i="7" s="1"/>
  <c r="M106" i="7"/>
  <c r="M105" i="7" s="1"/>
  <c r="M230" i="7"/>
  <c r="M225" i="7"/>
  <c r="M203" i="7"/>
  <c r="M201" i="7" s="1"/>
  <c r="M200" i="7" s="1"/>
  <c r="N203" i="7"/>
  <c r="N201" i="7" s="1"/>
  <c r="N200" i="7" s="1"/>
  <c r="C201" i="7"/>
  <c r="C200" i="7" s="1"/>
  <c r="N277" i="7"/>
  <c r="N276" i="7" s="1"/>
  <c r="M258" i="7"/>
  <c r="M257" i="7" s="1"/>
  <c r="N163" i="7"/>
  <c r="N162" i="7" s="1"/>
  <c r="M144" i="7"/>
  <c r="M143" i="7" s="1"/>
  <c r="C68" i="7"/>
  <c r="C67" i="7" s="1"/>
  <c r="N70" i="7"/>
  <c r="N68" i="7" s="1"/>
  <c r="N67" i="7" s="1"/>
  <c r="M70" i="7"/>
  <c r="M68" i="7" s="1"/>
  <c r="M67" i="7" s="1"/>
  <c r="M78" i="7"/>
  <c r="N106" i="7"/>
  <c r="N105" i="7" s="1"/>
  <c r="N87" i="7"/>
  <c r="N86" i="7" s="1"/>
  <c r="M55" i="7"/>
  <c r="M245" i="7"/>
  <c r="M244" i="7" s="1"/>
  <c r="M264" i="7"/>
  <c r="M263" i="7" s="1"/>
  <c r="N226" i="7"/>
  <c r="N225" i="7" s="1"/>
  <c r="M199" i="7"/>
  <c r="M198" i="7" s="1"/>
  <c r="C198" i="7"/>
  <c r="C187" i="7" s="1"/>
  <c r="N199" i="7"/>
  <c r="N198" i="7" s="1"/>
  <c r="M191" i="7"/>
  <c r="M188" i="7" s="1"/>
  <c r="N191" i="7"/>
  <c r="N188" i="7" s="1"/>
  <c r="N258" i="7"/>
  <c r="N257" i="7" s="1"/>
  <c r="C206" i="7"/>
  <c r="M194" i="7"/>
  <c r="M192" i="7" s="1"/>
  <c r="N194" i="7"/>
  <c r="N192" i="7" s="1"/>
  <c r="M154" i="7"/>
  <c r="C149" i="7"/>
  <c r="C168" i="7"/>
  <c r="N144" i="7"/>
  <c r="N143" i="7" s="1"/>
  <c r="C93" i="7"/>
  <c r="C92" i="7" s="1"/>
  <c r="N95" i="7"/>
  <c r="N93" i="7" s="1"/>
  <c r="N92" i="7" s="1"/>
  <c r="M95" i="7"/>
  <c r="M93" i="7" s="1"/>
  <c r="M92" i="7" s="1"/>
  <c r="C59" i="7"/>
  <c r="C54" i="7" s="1"/>
  <c r="N61" i="7"/>
  <c r="N59" i="7" s="1"/>
  <c r="M61" i="7"/>
  <c r="M59" i="7" s="1"/>
  <c r="N49" i="7"/>
  <c r="N48" i="7" s="1"/>
  <c r="M9" i="7"/>
  <c r="C8" i="7"/>
  <c r="N9" i="7"/>
  <c r="N111" i="7"/>
  <c r="C73" i="7"/>
  <c r="N36" i="7"/>
  <c r="N35" i="7" s="1"/>
  <c r="N55" i="7"/>
  <c r="G31" i="6"/>
  <c r="G39" i="6" s="1"/>
  <c r="G26" i="6"/>
  <c r="C31" i="6"/>
  <c r="C39" i="6" s="1"/>
  <c r="B40" i="6" s="1"/>
  <c r="C26" i="6"/>
  <c r="N282" i="7" l="1"/>
  <c r="M282" i="7"/>
  <c r="G283" i="7"/>
  <c r="N206" i="7"/>
  <c r="N149" i="7"/>
  <c r="B27" i="6"/>
  <c r="M135" i="7"/>
  <c r="M130" i="7" s="1"/>
  <c r="N187" i="7"/>
  <c r="M8" i="7"/>
  <c r="N8" i="7"/>
  <c r="M73" i="7"/>
  <c r="M187" i="7"/>
  <c r="M54" i="7"/>
  <c r="N54" i="7"/>
  <c r="D283" i="7"/>
  <c r="C283" i="7" s="1"/>
  <c r="C281" i="7"/>
  <c r="N244" i="7"/>
  <c r="M168" i="7"/>
  <c r="M149" i="7"/>
  <c r="M206" i="7"/>
  <c r="N281" i="7" l="1"/>
  <c r="M281" i="7"/>
  <c r="M283" i="7" s="1"/>
  <c r="N283" i="7"/>
</calcChain>
</file>

<file path=xl/sharedStrings.xml><?xml version="1.0" encoding="utf-8"?>
<sst xmlns="http://schemas.openxmlformats.org/spreadsheetml/2006/main" count="666" uniqueCount="310">
  <si>
    <t>OŠ . Maria Martinolića</t>
  </si>
  <si>
    <t>Omladinaka 11</t>
  </si>
  <si>
    <t>51550 Mali Lošinj</t>
  </si>
  <si>
    <t xml:space="preserve">  PLAN   NABAVE</t>
  </si>
  <si>
    <t>godina</t>
  </si>
  <si>
    <t>R. b.</t>
  </si>
  <si>
    <t>Pozicija plana</t>
  </si>
  <si>
    <t xml:space="preserve">Financijski plan </t>
  </si>
  <si>
    <t>Predmet nabave</t>
  </si>
  <si>
    <t>Procijenjena vrijednost (bez pdv-a)</t>
  </si>
  <si>
    <t>Procijenjena vrijednost (s pdv-om)</t>
  </si>
  <si>
    <t>Postupak i način nabave</t>
  </si>
  <si>
    <t>Rashodi poslovanja</t>
  </si>
  <si>
    <t>Materijalni rashodi</t>
  </si>
  <si>
    <t>Naknade troškova zaposlenima</t>
  </si>
  <si>
    <t>1.</t>
  </si>
  <si>
    <t>Stručno usavršavanje zaposlenika</t>
  </si>
  <si>
    <t>1.1.</t>
  </si>
  <si>
    <t>Seminari, savjetovanja i simpoziji</t>
  </si>
  <si>
    <t>Članak 18. stavak 3.</t>
  </si>
  <si>
    <t>Rashodi za materijal i energiju</t>
  </si>
  <si>
    <t>2.</t>
  </si>
  <si>
    <t>Uredski materijal i ostali materijalni rashodi</t>
  </si>
  <si>
    <t>2.1.</t>
  </si>
  <si>
    <t>Uredski materijal</t>
  </si>
  <si>
    <t>2.2.1.</t>
  </si>
  <si>
    <t>2.2.2.</t>
  </si>
  <si>
    <t>Uredski materijal (vezan za fotokopirni aparat)</t>
  </si>
  <si>
    <t>2.2.3.</t>
  </si>
  <si>
    <t>Uredski materijal (vezan uz štampače i kompjutere)</t>
  </si>
  <si>
    <t>2.2.4.</t>
  </si>
  <si>
    <t>Uredski materijal (pedagoška dokumentacija)</t>
  </si>
  <si>
    <t>2.2.</t>
  </si>
  <si>
    <t>Literatura (publikacije, časopisi, glasila, knjige i ostalo)</t>
  </si>
  <si>
    <t>2.3.</t>
  </si>
  <si>
    <t>Materijal i sredstva za čišćenje i održavanje</t>
  </si>
  <si>
    <t>2.3.1.</t>
  </si>
  <si>
    <t>2.4.</t>
  </si>
  <si>
    <t>Materijal za zdravstvene potrebe i njegu</t>
  </si>
  <si>
    <t>2.4.1.</t>
  </si>
  <si>
    <t>Sanitetksi materijal</t>
  </si>
  <si>
    <t>2.5.</t>
  </si>
  <si>
    <t>Ostali materijal za potrebe redovnog poslovanja</t>
  </si>
  <si>
    <t>2.5.1.</t>
  </si>
  <si>
    <t>3.</t>
  </si>
  <si>
    <t>Materijal i sirovine</t>
  </si>
  <si>
    <t>3.1.</t>
  </si>
  <si>
    <t>Namirnice</t>
  </si>
  <si>
    <t>3.1.1.</t>
  </si>
  <si>
    <t>Mlijeko i mliječni proizvodi</t>
  </si>
  <si>
    <t>3.1.2.</t>
  </si>
  <si>
    <t>Kruh i krušni proizvodi</t>
  </si>
  <si>
    <t>3.1.3.</t>
  </si>
  <si>
    <t>Meso, mesni proizvodi i riba</t>
  </si>
  <si>
    <t>3.1.4.</t>
  </si>
  <si>
    <t>Svježe voće</t>
  </si>
  <si>
    <t>3.1.5.</t>
  </si>
  <si>
    <t>Svježe povrće</t>
  </si>
  <si>
    <t>3.1.6.</t>
  </si>
  <si>
    <t>Konzervirano voće i povrće</t>
  </si>
  <si>
    <t>3.1.7.</t>
  </si>
  <si>
    <t>Ostale namirnice</t>
  </si>
  <si>
    <t>4.</t>
  </si>
  <si>
    <t>Energija</t>
  </si>
  <si>
    <t>4.1.</t>
  </si>
  <si>
    <t>Električna energija</t>
  </si>
  <si>
    <t>4.1.1.</t>
  </si>
  <si>
    <t>Električna energija - mrežarina</t>
  </si>
  <si>
    <t>4.1.2.</t>
  </si>
  <si>
    <t>Električna energija - potrošnja kilowati</t>
  </si>
  <si>
    <t>Nabavu provodi PGŽ</t>
  </si>
  <si>
    <t>4.2.</t>
  </si>
  <si>
    <t>Plin</t>
  </si>
  <si>
    <t>4.3.</t>
  </si>
  <si>
    <t>Motorni benzin i dizel gorivo</t>
  </si>
  <si>
    <t>4.4.</t>
  </si>
  <si>
    <t>Ostali materijali za proizvodnju energije (lož ulje)</t>
  </si>
  <si>
    <t>5.</t>
  </si>
  <si>
    <t>Materijal i dijelovi za tekuće i investicijsko održavanje</t>
  </si>
  <si>
    <t>5.1.</t>
  </si>
  <si>
    <t xml:space="preserve">Matreijal i dijelovi za tekuće i invest. održavanje </t>
  </si>
  <si>
    <t>6.</t>
  </si>
  <si>
    <t>Sitni inventar i auto gume</t>
  </si>
  <si>
    <t>6.1.</t>
  </si>
  <si>
    <t>Sitni inventar</t>
  </si>
  <si>
    <t>7.</t>
  </si>
  <si>
    <t>Službena, radna i zaštitna odjeća i obuća</t>
  </si>
  <si>
    <t>7.1.</t>
  </si>
  <si>
    <t>Rashodi za usluge</t>
  </si>
  <si>
    <t>8.</t>
  </si>
  <si>
    <t>Usluge telefona, pošte i prijevoza</t>
  </si>
  <si>
    <t>8.1.</t>
  </si>
  <si>
    <t>Usluge telefona, telefaksa</t>
  </si>
  <si>
    <t>8.1.1.</t>
  </si>
  <si>
    <t>Usluge telefona - fiksni</t>
  </si>
  <si>
    <t>8.1.2.</t>
  </si>
  <si>
    <t>Usluge telefona - mobilni</t>
  </si>
  <si>
    <t>8.2.</t>
  </si>
  <si>
    <t>Usluge internea</t>
  </si>
  <si>
    <t>Poštarina (pisma, tiskanice i sl.)</t>
  </si>
  <si>
    <t>8.3.</t>
  </si>
  <si>
    <t xml:space="preserve">Rent-a-car i taxi prijevoz </t>
  </si>
  <si>
    <t>8.3.1.</t>
  </si>
  <si>
    <t>Rent-a-car i taxi prijevoz - auto i kombi</t>
  </si>
  <si>
    <t>8.3.2.</t>
  </si>
  <si>
    <t>Rent-a-car i taxi prijevoz - bus i minibus</t>
  </si>
  <si>
    <t>8.3.3.</t>
  </si>
  <si>
    <t>Rent-a-car i taxi prijevoz - ostalo nenavedeno</t>
  </si>
  <si>
    <t>8.4.</t>
  </si>
  <si>
    <t>Ostale usluge za komunikaciju i prijevoz (učeici putnici)</t>
  </si>
  <si>
    <t>9.</t>
  </si>
  <si>
    <t>Usluge tekućeg i investicijskog održavanja</t>
  </si>
  <si>
    <t>9.1.</t>
  </si>
  <si>
    <t>Usluge tekućeg i invest. održavanja građevinskih objekata</t>
  </si>
  <si>
    <t>9.1.1.</t>
  </si>
  <si>
    <t>kontrole zgrade</t>
  </si>
  <si>
    <t>9.1.2.</t>
  </si>
  <si>
    <t>održavanje lifta</t>
  </si>
  <si>
    <t>9.1.3.</t>
  </si>
  <si>
    <t>održavanje kotlovnice</t>
  </si>
  <si>
    <t>9.1.4.</t>
  </si>
  <si>
    <t>stolarija</t>
  </si>
  <si>
    <t>9.1.5.</t>
  </si>
  <si>
    <t>podovi</t>
  </si>
  <si>
    <t>9.1.6.</t>
  </si>
  <si>
    <t>ostali radovi</t>
  </si>
  <si>
    <t>9.1.7.</t>
  </si>
  <si>
    <t>otalo nenevedeno - hitne intervencije</t>
  </si>
  <si>
    <t>9.2.</t>
  </si>
  <si>
    <t>Usluge tekućeg i invest. održavanja postrojenja i opreme</t>
  </si>
  <si>
    <t>10.</t>
  </si>
  <si>
    <t>Komunalne usluge</t>
  </si>
  <si>
    <t>10.1.</t>
  </si>
  <si>
    <t>Opskrba vodom</t>
  </si>
  <si>
    <t>10.2.</t>
  </si>
  <si>
    <t>Iznošenje i odvoz smeća</t>
  </si>
  <si>
    <t xml:space="preserve">Izuzeće čl 5 točka 6 zakon JN </t>
  </si>
  <si>
    <t>10.3.</t>
  </si>
  <si>
    <t>Deratizacija i dezinsekcija</t>
  </si>
  <si>
    <t>10.4.</t>
  </si>
  <si>
    <t>Dimljačarske i ostale usluge</t>
  </si>
  <si>
    <t>10.5.</t>
  </si>
  <si>
    <t xml:space="preserve">Ostale komunalne usluge </t>
  </si>
  <si>
    <t>11.</t>
  </si>
  <si>
    <t>Zakupnine i najamnine</t>
  </si>
  <si>
    <t>11.1.</t>
  </si>
  <si>
    <t>Najamnine za građevinske objekte</t>
  </si>
  <si>
    <t>11.2.</t>
  </si>
  <si>
    <t>Najamnine za opremu</t>
  </si>
  <si>
    <t>11.3.</t>
  </si>
  <si>
    <t>Licence</t>
  </si>
  <si>
    <t>12.</t>
  </si>
  <si>
    <t>Zdravstvene i veterinarske usluge</t>
  </si>
  <si>
    <t>12.1.</t>
  </si>
  <si>
    <t>Obvezni i preventivni zdravstveni pregledi zaposlenika</t>
  </si>
  <si>
    <t>12.2.</t>
  </si>
  <si>
    <t>Laboratorijske usluge</t>
  </si>
  <si>
    <t>13.</t>
  </si>
  <si>
    <t>Intelektualne usluge</t>
  </si>
  <si>
    <t>13.1.</t>
  </si>
  <si>
    <t>Ostale intelektualne usluge (arhiva)</t>
  </si>
  <si>
    <t>14.</t>
  </si>
  <si>
    <t>Računalne usluge</t>
  </si>
  <si>
    <t>14.1.</t>
  </si>
  <si>
    <t>Ostale računalne usluge</t>
  </si>
  <si>
    <t>15.</t>
  </si>
  <si>
    <t>Ostale usluge</t>
  </si>
  <si>
    <t>15.1.</t>
  </si>
  <si>
    <t>Grafičke i tiskarske usluge, usluge kopiranja i uvezivanja i slično</t>
  </si>
  <si>
    <t>15.2.</t>
  </si>
  <si>
    <t>Film i izrada fotografija</t>
  </si>
  <si>
    <t>15.3.</t>
  </si>
  <si>
    <t>Usluge čišćenja, pranja i slično</t>
  </si>
  <si>
    <t>15.4.</t>
  </si>
  <si>
    <t>Usluge čuvanja imovine i osoba</t>
  </si>
  <si>
    <t>15.5.</t>
  </si>
  <si>
    <t>Ostale nespomenute usluge</t>
  </si>
  <si>
    <t>Ostali nespomenuti rashodi poslovanja</t>
  </si>
  <si>
    <t>16.</t>
  </si>
  <si>
    <t>Premije osiguranja</t>
  </si>
  <si>
    <t>16.1.</t>
  </si>
  <si>
    <t xml:space="preserve">Premije osiguranja </t>
  </si>
  <si>
    <t>17.</t>
  </si>
  <si>
    <t>17.1.</t>
  </si>
  <si>
    <t>Rashodi protokola</t>
  </si>
  <si>
    <t>17.2.</t>
  </si>
  <si>
    <t>Financijski rashodi</t>
  </si>
  <si>
    <t>Ostali financijski rashodi</t>
  </si>
  <si>
    <t>18.</t>
  </si>
  <si>
    <t>Bankarske usluge i usluge platnog prometa</t>
  </si>
  <si>
    <t>18.1.</t>
  </si>
  <si>
    <t>Usluge platnog prometa</t>
  </si>
  <si>
    <t>Rashodi za nabavu nefinancijske imovine</t>
  </si>
  <si>
    <t>Rashodi za nabavu dugotrajne imovine</t>
  </si>
  <si>
    <t>Postrojenja i oprema</t>
  </si>
  <si>
    <t>19.</t>
  </si>
  <si>
    <t>Uredska oprema i namještaj</t>
  </si>
  <si>
    <t>19.1.</t>
  </si>
  <si>
    <t>Računala i računalna oprema</t>
  </si>
  <si>
    <t>19.2.</t>
  </si>
  <si>
    <t>Uredski namještaj - namještaj učione pb i cb</t>
  </si>
  <si>
    <t>19.3.</t>
  </si>
  <si>
    <t>Ostala uredska oprema</t>
  </si>
  <si>
    <t>20.</t>
  </si>
  <si>
    <t>Oprema za održavanje i zaštitu</t>
  </si>
  <si>
    <t>20.1.</t>
  </si>
  <si>
    <t>Oprema za grijeanje, ventilaciju u hlađenje</t>
  </si>
  <si>
    <t>20.2.</t>
  </si>
  <si>
    <t>oprema za održavanje prostora</t>
  </si>
  <si>
    <t>21.</t>
  </si>
  <si>
    <t>Sportska i glazbena oprema</t>
  </si>
  <si>
    <t>21.1.</t>
  </si>
  <si>
    <t xml:space="preserve">Sportska oprema </t>
  </si>
  <si>
    <t>21.2.</t>
  </si>
  <si>
    <t>Glazbeni instrumenti i oprema</t>
  </si>
  <si>
    <t>22.</t>
  </si>
  <si>
    <t>Uređaji strojevi i oprema ostale namjene</t>
  </si>
  <si>
    <t>22.1.</t>
  </si>
  <si>
    <t xml:space="preserve">Uređaji  </t>
  </si>
  <si>
    <t>22.2.</t>
  </si>
  <si>
    <t>Strojevi</t>
  </si>
  <si>
    <t>22.3.</t>
  </si>
  <si>
    <t>Oprema</t>
  </si>
  <si>
    <t>Knjige</t>
  </si>
  <si>
    <t>23.</t>
  </si>
  <si>
    <t>23.1.</t>
  </si>
  <si>
    <t xml:space="preserve">Nematerijalna proizvedena imovina </t>
  </si>
  <si>
    <t>24.</t>
  </si>
  <si>
    <t>Ulaganja u računalne programe</t>
  </si>
  <si>
    <t>24.1.</t>
  </si>
  <si>
    <t xml:space="preserve">       M.P.                  </t>
  </si>
  <si>
    <t>ravnatelj:</t>
  </si>
  <si>
    <t>Mali Lošinj</t>
  </si>
  <si>
    <t>PRIJEDLOG FINANCIJSKOG PLANA (OŠ. Maria Martinolića) za</t>
  </si>
  <si>
    <t>godinu</t>
  </si>
  <si>
    <t xml:space="preserve"> I PROJEKCIJA PLANA ZA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</si>
  <si>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</si>
  <si>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</si>
  <si>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</si>
  <si>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</si>
  <si>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</si>
  <si>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</si>
  <si>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</si>
  <si>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</si>
  <si>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</si>
  <si>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</si>
  <si>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</si>
  <si>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</si>
  <si>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</si>
  <si>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</si>
  <si>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</si>
  <si>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</si>
  <si>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Financira Primorsko-goranska županija (Decentralizacija)</t>
  </si>
  <si>
    <t>Financira Primorsko-goranska županija (Iznad standarda)</t>
  </si>
  <si>
    <t>Pomoći od ostalih JLS</t>
  </si>
  <si>
    <t>Vlastiti prihodi škola</t>
  </si>
  <si>
    <t>Prihodi za posebne namjene</t>
  </si>
  <si>
    <t xml:space="preserve">Pomoći / Donacije </t>
  </si>
  <si>
    <t>Financira država -ministarstva</t>
  </si>
  <si>
    <t>Ukupno (po izvorima)</t>
  </si>
  <si>
    <t xml:space="preserve">Ukupno prihodi i primici </t>
  </si>
  <si>
    <t>Ukupno prihodi i primici</t>
  </si>
  <si>
    <t>PLAN RASHODA I IZDATAKA</t>
  </si>
  <si>
    <t>Šifra</t>
  </si>
  <si>
    <t>Naziv</t>
  </si>
  <si>
    <t>PRIJEDLOG PLANA ZA 2015.</t>
  </si>
  <si>
    <t>Prihodi od nefinancijske imovine i nadoknade šteta s osnova osiguranja</t>
  </si>
  <si>
    <t>Namjenski primici od zaduživanja</t>
  </si>
  <si>
    <t>PROJEKCIJA PLANA ZA 2016.</t>
  </si>
  <si>
    <t>PROJEKCIJA PLANA ZA 2017.</t>
  </si>
  <si>
    <t>OŠ MARIA MARTINOLIĆA MALI LOŠINJ</t>
  </si>
  <si>
    <t>Program</t>
  </si>
  <si>
    <t xml:space="preserve"> ZAKONSKI STANDARD USTANOVA  OSNOVNOG ŠKOLSTVA</t>
  </si>
  <si>
    <t>A 01</t>
  </si>
  <si>
    <t>RASHODI POSLOVANJA</t>
  </si>
  <si>
    <t>Rashodi za zaposlene</t>
  </si>
  <si>
    <t>Plaće (Bruto)</t>
  </si>
  <si>
    <t>Ostali rashodi za zaposlene</t>
  </si>
  <si>
    <t>Doprinosi na plaće</t>
  </si>
  <si>
    <t>Naknade troškova osobama izvan radnog odnosa</t>
  </si>
  <si>
    <t>Financijski  rashodi</t>
  </si>
  <si>
    <t>T</t>
  </si>
  <si>
    <t>Investicijsko održavanje objekata i opreme</t>
  </si>
  <si>
    <t>Usluge investicijksog održavanja objekata i opreme</t>
  </si>
  <si>
    <t>planira UO za odgoj i obrazovanje</t>
  </si>
  <si>
    <t>K 01</t>
  </si>
  <si>
    <t>Opremanje ustanova školstva</t>
  </si>
  <si>
    <t>Rashodi za nabavu proizvedene dugotrajne  imovine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</si>
  <si>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</si>
  <si>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</si>
  <si>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</si>
  <si>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</si>
  <si>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napostrojenjima i imovini</t>
  </si>
  <si>
    <t xml:space="preserve"> IZNAD ZAKONSKOG STANDARDA OSNOVNOG USTANOVA  </t>
  </si>
  <si>
    <t>A 02</t>
  </si>
  <si>
    <t>A 03</t>
  </si>
  <si>
    <t>A 04</t>
  </si>
  <si>
    <t>A 05</t>
  </si>
  <si>
    <t>A 06</t>
  </si>
  <si>
    <t>A 07</t>
  </si>
  <si>
    <t>A 08</t>
  </si>
  <si>
    <t>A 09</t>
  </si>
  <si>
    <t>A 10</t>
  </si>
  <si>
    <t>A 11</t>
  </si>
  <si>
    <t>A 12</t>
  </si>
  <si>
    <t>A 13</t>
  </si>
  <si>
    <t>A 14</t>
  </si>
  <si>
    <t>UKUPNO Rashodi poslovanja</t>
  </si>
  <si>
    <t>UKUPNO Rashodi za nabavu nefinancijske imovine</t>
  </si>
  <si>
    <t>UKUPNO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</si>
</sst>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0_-;\-* #,##0.0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color indexed="12"/>
      <name val="Arial"/>
    </font>
    <font>
      <sz val="10"/>
      <color theme="1"/>
      <name val="Arial"/>
      <family val="2"/>
      <charset val="238"/>
    </font>
    <font>
      <sz val="9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MS Sans Serif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" borderId="1" applyNumberFormat="0" applyFont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6" applyNumberFormat="0" applyAlignment="0" applyProtection="0"/>
    <xf numFmtId="0" fontId="21" fillId="0" borderId="11" applyNumberFormat="0" applyFill="0" applyAlignment="0" applyProtection="0"/>
    <xf numFmtId="0" fontId="22" fillId="12" borderId="0" applyNumberFormat="0" applyBorder="0" applyAlignment="0" applyProtection="0"/>
    <xf numFmtId="0" fontId="23" fillId="0" borderId="0"/>
    <xf numFmtId="0" fontId="23" fillId="9" borderId="12" applyNumberFormat="0" applyFont="0" applyAlignment="0" applyProtection="0"/>
    <xf numFmtId="0" fontId="24" fillId="0" borderId="0"/>
    <xf numFmtId="0" fontId="25" fillId="21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1" fillId="0" borderId="0" applyNumberFormat="0" applyFill="0" applyBorder="0" applyAlignment="0" applyProtection="0"/>
    <xf numFmtId="164" fontId="28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42" applyNumberFormat="1" applyFont="1" applyFill="1" applyBorder="1" applyAlignment="1" applyProtection="1">
      <alignment horizontal="left" vertical="center"/>
      <protection hidden="1"/>
    </xf>
    <xf numFmtId="0" fontId="4" fillId="0" borderId="2" xfId="42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42" applyNumberFormat="1" applyFont="1" applyFill="1" applyBorder="1" applyAlignment="1" applyProtection="1">
      <protection hidden="1"/>
    </xf>
    <xf numFmtId="0" fontId="4" fillId="0" borderId="0" xfId="42" applyNumberFormat="1" applyFont="1" applyFill="1" applyBorder="1" applyAlignment="1" applyProtection="1">
      <alignment horizontal="right" vertical="center"/>
      <protection hidden="1"/>
    </xf>
    <xf numFmtId="0" fontId="4" fillId="0" borderId="15" xfId="4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2" applyNumberFormat="1" applyFont="1" applyFill="1" applyBorder="1" applyAlignment="1" applyProtection="1">
      <alignment horizontal="left" wrapText="1"/>
      <protection hidden="1"/>
    </xf>
    <xf numFmtId="0" fontId="30" fillId="0" borderId="0" xfId="42" applyNumberFormat="1" applyFont="1" applyFill="1" applyBorder="1" applyAlignment="1" applyProtection="1">
      <alignment wrapText="1"/>
      <protection hidden="1"/>
    </xf>
    <xf numFmtId="0" fontId="3" fillId="0" borderId="4" xfId="42" quotePrefix="1" applyFont="1" applyBorder="1" applyAlignment="1" applyProtection="1">
      <alignment horizontal="left" wrapText="1"/>
      <protection hidden="1"/>
    </xf>
    <xf numFmtId="0" fontId="3" fillId="0" borderId="15" xfId="42" quotePrefix="1" applyFont="1" applyBorder="1" applyAlignment="1" applyProtection="1">
      <alignment horizontal="left" wrapText="1"/>
      <protection hidden="1"/>
    </xf>
    <xf numFmtId="0" fontId="3" fillId="0" borderId="15" xfId="42" quotePrefix="1" applyFont="1" applyBorder="1" applyAlignment="1" applyProtection="1">
      <alignment horizontal="center" wrapText="1"/>
      <protection hidden="1"/>
    </xf>
    <xf numFmtId="0" fontId="3" fillId="0" borderId="15" xfId="42" quotePrefix="1" applyNumberFormat="1" applyFont="1" applyFill="1" applyBorder="1" applyAlignment="1" applyProtection="1">
      <alignment horizontal="left"/>
      <protection hidden="1"/>
    </xf>
    <xf numFmtId="0" fontId="32" fillId="0" borderId="3" xfId="42" applyNumberFormat="1" applyFont="1" applyFill="1" applyBorder="1" applyAlignment="1" applyProtection="1">
      <alignment horizontal="center" vertical="center" wrapText="1"/>
      <protection hidden="1"/>
    </xf>
    <xf numFmtId="3" fontId="3" fillId="0" borderId="3" xfId="42" applyNumberFormat="1" applyFont="1" applyFill="1" applyBorder="1" applyAlignment="1" applyProtection="1">
      <alignment horizontal="right" wrapText="1"/>
      <protection hidden="1"/>
    </xf>
    <xf numFmtId="3" fontId="3" fillId="0" borderId="3" xfId="42" applyNumberFormat="1" applyFont="1" applyBorder="1" applyAlignment="1" applyProtection="1">
      <alignment horizontal="right"/>
      <protection hidden="1"/>
    </xf>
    <xf numFmtId="3" fontId="3" fillId="0" borderId="3" xfId="42" applyNumberFormat="1" applyFont="1" applyFill="1" applyBorder="1" applyAlignment="1" applyProtection="1">
      <protection hidden="1"/>
    </xf>
    <xf numFmtId="0" fontId="3" fillId="0" borderId="4" xfId="42" applyFont="1" applyBorder="1" applyAlignment="1" applyProtection="1">
      <alignment horizontal="left"/>
      <protection hidden="1"/>
    </xf>
    <xf numFmtId="0" fontId="32" fillId="0" borderId="3" xfId="42" applyNumberFormat="1" applyFont="1" applyFill="1" applyBorder="1" applyAlignment="1" applyProtection="1">
      <alignment horizontal="center" wrapText="1"/>
      <protection hidden="1"/>
    </xf>
    <xf numFmtId="0" fontId="3" fillId="0" borderId="3" xfId="42" applyNumberFormat="1" applyFont="1" applyFill="1" applyBorder="1" applyAlignment="1" applyProtection="1">
      <protection hidden="1"/>
    </xf>
    <xf numFmtId="0" fontId="30" fillId="0" borderId="3" xfId="42" applyNumberFormat="1" applyFont="1" applyFill="1" applyBorder="1" applyAlignment="1" applyProtection="1">
      <protection hidden="1"/>
    </xf>
    <xf numFmtId="0" fontId="2" fillId="0" borderId="3" xfId="42" applyNumberFormat="1" applyFont="1" applyFill="1" applyBorder="1" applyAlignment="1" applyProtection="1">
      <protection hidden="1"/>
    </xf>
    <xf numFmtId="0" fontId="3" fillId="0" borderId="15" xfId="42" quotePrefix="1" applyFont="1" applyBorder="1" applyAlignment="1" applyProtection="1">
      <alignment horizontal="left"/>
      <protection hidden="1"/>
    </xf>
    <xf numFmtId="0" fontId="3" fillId="0" borderId="15" xfId="42" applyNumberFormat="1" applyFont="1" applyFill="1" applyBorder="1" applyAlignment="1" applyProtection="1">
      <alignment wrapText="1"/>
      <protection hidden="1"/>
    </xf>
    <xf numFmtId="0" fontId="33" fillId="0" borderId="15" xfId="42" applyNumberFormat="1" applyFont="1" applyFill="1" applyBorder="1" applyAlignment="1" applyProtection="1">
      <alignment horizontal="center" wrapText="1"/>
      <protection hidden="1"/>
    </xf>
    <xf numFmtId="1" fontId="32" fillId="23" borderId="21" xfId="42" applyNumberFormat="1" applyFont="1" applyFill="1" applyBorder="1" applyAlignment="1" applyProtection="1">
      <alignment horizontal="left" wrapText="1"/>
      <protection hidden="1"/>
    </xf>
    <xf numFmtId="0" fontId="32" fillId="0" borderId="22" xfId="42" applyFont="1" applyBorder="1" applyAlignment="1" applyProtection="1">
      <alignment horizontal="center" vertical="center" wrapText="1"/>
      <protection hidden="1"/>
    </xf>
    <xf numFmtId="0" fontId="32" fillId="0" borderId="19" xfId="42" applyFont="1" applyBorder="1" applyAlignment="1" applyProtection="1">
      <alignment horizontal="center" vertical="center" wrapText="1"/>
      <protection hidden="1"/>
    </xf>
    <xf numFmtId="43" fontId="32" fillId="0" borderId="23" xfId="49" applyNumberFormat="1" applyFont="1" applyBorder="1" applyAlignment="1" applyProtection="1">
      <alignment horizontal="center" vertical="center" wrapText="1"/>
      <protection hidden="1"/>
    </xf>
    <xf numFmtId="43" fontId="32" fillId="0" borderId="24" xfId="49" applyNumberFormat="1" applyFont="1" applyBorder="1" applyAlignment="1" applyProtection="1">
      <alignment horizontal="center" vertical="center" wrapText="1"/>
      <protection hidden="1"/>
    </xf>
    <xf numFmtId="1" fontId="2" fillId="0" borderId="16" xfId="42" applyNumberFormat="1" applyFont="1" applyBorder="1" applyAlignment="1" applyProtection="1">
      <alignment horizontal="left" wrapText="1"/>
      <protection hidden="1"/>
    </xf>
    <xf numFmtId="3" fontId="2" fillId="0" borderId="25" xfId="42" applyNumberFormat="1" applyFont="1" applyBorder="1" applyAlignment="1" applyProtection="1">
      <alignment horizontal="right" vertical="center" wrapText="1"/>
      <protection hidden="1"/>
    </xf>
    <xf numFmtId="3" fontId="2" fillId="0" borderId="26" xfId="42" applyNumberFormat="1" applyFont="1" applyBorder="1" applyAlignment="1" applyProtection="1">
      <alignment horizontal="right"/>
      <protection hidden="1"/>
    </xf>
    <xf numFmtId="3" fontId="2" fillId="0" borderId="26" xfId="42" applyNumberFormat="1" applyFont="1" applyBorder="1" applyAlignment="1" applyProtection="1">
      <alignment horizontal="right" wrapText="1"/>
      <protection hidden="1"/>
    </xf>
    <xf numFmtId="3" fontId="2" fillId="0" borderId="26" xfId="42" applyNumberFormat="1" applyFont="1" applyBorder="1" applyAlignment="1" applyProtection="1">
      <alignment horizontal="right" vertical="center" wrapText="1"/>
      <protection hidden="1"/>
    </xf>
    <xf numFmtId="3" fontId="2" fillId="0" borderId="27" xfId="42" applyNumberFormat="1" applyFont="1" applyBorder="1" applyAlignment="1" applyProtection="1">
      <alignment horizontal="right" vertical="center" wrapText="1"/>
      <protection hidden="1"/>
    </xf>
    <xf numFmtId="1" fontId="2" fillId="0" borderId="28" xfId="42" applyNumberFormat="1" applyFont="1" applyBorder="1" applyAlignment="1" applyProtection="1">
      <alignment horizontal="left" wrapText="1"/>
      <protection hidden="1"/>
    </xf>
    <xf numFmtId="3" fontId="2" fillId="0" borderId="25" xfId="42" applyNumberFormat="1" applyFont="1" applyBorder="1" applyAlignment="1" applyProtection="1">
      <alignment horizontal="right"/>
      <protection hidden="1"/>
    </xf>
    <xf numFmtId="3" fontId="2" fillId="0" borderId="27" xfId="42" applyNumberFormat="1" applyFont="1" applyBorder="1" applyAlignment="1" applyProtection="1">
      <alignment horizontal="right"/>
      <protection hidden="1"/>
    </xf>
    <xf numFmtId="3" fontId="2" fillId="0" borderId="0" xfId="42" applyNumberFormat="1" applyFont="1" applyBorder="1" applyAlignment="1" applyProtection="1">
      <alignment horizontal="right"/>
      <protection hidden="1"/>
    </xf>
    <xf numFmtId="3" fontId="2" fillId="0" borderId="29" xfId="42" applyNumberFormat="1" applyFont="1" applyBorder="1" applyAlignment="1" applyProtection="1">
      <alignment horizontal="right"/>
      <protection hidden="1"/>
    </xf>
    <xf numFmtId="3" fontId="2" fillId="0" borderId="30" xfId="42" applyNumberFormat="1" applyFont="1" applyBorder="1" applyAlignment="1" applyProtection="1">
      <alignment horizontal="right"/>
      <protection hidden="1"/>
    </xf>
    <xf numFmtId="1" fontId="32" fillId="0" borderId="31" xfId="42" applyNumberFormat="1" applyFont="1" applyBorder="1" applyAlignment="1" applyProtection="1">
      <alignment wrapText="1"/>
      <protection hidden="1"/>
    </xf>
    <xf numFmtId="3" fontId="2" fillId="0" borderId="32" xfId="42" applyNumberFormat="1" applyFont="1" applyBorder="1" applyProtection="1">
      <protection hidden="1"/>
    </xf>
    <xf numFmtId="3" fontId="2" fillId="0" borderId="31" xfId="42" applyNumberFormat="1" applyFont="1" applyBorder="1" applyProtection="1">
      <protection hidden="1"/>
    </xf>
    <xf numFmtId="0" fontId="24" fillId="0" borderId="0" xfId="42" applyNumberFormat="1" applyFont="1" applyFill="1" applyBorder="1" applyAlignment="1" applyProtection="1">
      <alignment vertical="center" wrapText="1"/>
      <protection hidden="1"/>
    </xf>
    <xf numFmtId="0" fontId="2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42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42" applyNumberFormat="1" applyFont="1" applyFill="1" applyBorder="1" applyAlignment="1" applyProtection="1">
      <protection hidden="1"/>
    </xf>
    <xf numFmtId="1" fontId="32" fillId="0" borderId="16" xfId="42" applyNumberFormat="1" applyFont="1" applyFill="1" applyBorder="1" applyAlignment="1" applyProtection="1">
      <alignment horizontal="right" vertical="top" wrapText="1"/>
      <protection hidden="1"/>
    </xf>
    <xf numFmtId="1" fontId="32" fillId="0" borderId="21" xfId="42" applyNumberFormat="1" applyFont="1" applyFill="1" applyBorder="1" applyAlignment="1" applyProtection="1">
      <alignment horizontal="left" wrapText="1"/>
      <protection hidden="1"/>
    </xf>
    <xf numFmtId="0" fontId="24" fillId="0" borderId="0" xfId="42" applyNumberFormat="1" applyFont="1" applyFill="1" applyBorder="1" applyAlignment="1" applyProtection="1">
      <alignment vertical="center"/>
      <protection hidden="1"/>
    </xf>
    <xf numFmtId="1" fontId="32" fillId="0" borderId="38" xfId="42" applyNumberFormat="1" applyFont="1" applyFill="1" applyBorder="1" applyAlignment="1" applyProtection="1">
      <alignment horizontal="left" wrapText="1"/>
      <protection hidden="1"/>
    </xf>
    <xf numFmtId="0" fontId="42" fillId="0" borderId="3" xfId="42" applyFont="1" applyBorder="1" applyAlignment="1" applyProtection="1">
      <alignment horizontal="center" vertical="center" wrapText="1"/>
      <protection hidden="1"/>
    </xf>
    <xf numFmtId="43" fontId="42" fillId="0" borderId="3" xfId="49" applyNumberFormat="1" applyFont="1" applyBorder="1" applyAlignment="1" applyProtection="1">
      <alignment horizontal="center" vertical="center" wrapText="1"/>
      <protection hidden="1"/>
    </xf>
    <xf numFmtId="0" fontId="32" fillId="0" borderId="3" xfId="42" applyNumberFormat="1" applyFont="1" applyFill="1" applyBorder="1" applyAlignment="1" applyProtection="1">
      <alignment horizontal="center"/>
      <protection hidden="1"/>
    </xf>
    <xf numFmtId="0" fontId="32" fillId="0" borderId="3" xfId="42" applyNumberFormat="1" applyFont="1" applyFill="1" applyBorder="1" applyAlignment="1" applyProtection="1">
      <alignment wrapText="1"/>
      <protection hidden="1"/>
    </xf>
    <xf numFmtId="3" fontId="32" fillId="0" borderId="3" xfId="42" applyNumberFormat="1" applyFont="1" applyFill="1" applyBorder="1" applyAlignment="1" applyProtection="1">
      <protection hidden="1"/>
    </xf>
    <xf numFmtId="0" fontId="32" fillId="0" borderId="0" xfId="42" applyNumberFormat="1" applyFont="1" applyFill="1" applyBorder="1" applyAlignment="1" applyProtection="1">
      <alignment horizontal="center"/>
      <protection hidden="1"/>
    </xf>
    <xf numFmtId="0" fontId="2" fillId="0" borderId="0" xfId="42" applyNumberFormat="1" applyFont="1" applyFill="1" applyBorder="1" applyAlignment="1" applyProtection="1">
      <alignment wrapText="1"/>
      <protection hidden="1"/>
    </xf>
    <xf numFmtId="3" fontId="2" fillId="0" borderId="0" xfId="42" applyNumberFormat="1" applyFont="1" applyFill="1" applyBorder="1" applyAlignment="1" applyProtection="1">
      <protection hidden="1"/>
    </xf>
    <xf numFmtId="0" fontId="44" fillId="0" borderId="0" xfId="42" applyFont="1" applyFill="1" applyAlignment="1" applyProtection="1">
      <alignment horizontal="left"/>
      <protection hidden="1"/>
    </xf>
    <xf numFmtId="0" fontId="44" fillId="0" borderId="0" xfId="42" applyFont="1" applyFill="1" applyAlignment="1" applyProtection="1">
      <alignment horizontal="right"/>
      <protection hidden="1"/>
    </xf>
    <xf numFmtId="0" fontId="44" fillId="0" borderId="0" xfId="42" applyFont="1" applyFill="1" applyProtection="1">
      <protection hidden="1"/>
    </xf>
    <xf numFmtId="0" fontId="44" fillId="0" borderId="0" xfId="42" applyFont="1" applyFill="1" applyAlignment="1" applyProtection="1">
      <alignment horizontal="center"/>
      <protection hidden="1"/>
    </xf>
    <xf numFmtId="0" fontId="33" fillId="0" borderId="15" xfId="42" applyNumberFormat="1" applyFont="1" applyFill="1" applyBorder="1" applyAlignment="1" applyProtection="1">
      <alignment wrapText="1"/>
      <protection hidden="1"/>
    </xf>
    <xf numFmtId="0" fontId="2" fillId="0" borderId="15" xfId="42" applyNumberFormat="1" applyFont="1" applyFill="1" applyBorder="1" applyAlignment="1" applyProtection="1">
      <protection hidden="1"/>
    </xf>
    <xf numFmtId="0" fontId="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2" applyNumberFormat="1" applyFont="1" applyFill="1" applyBorder="1" applyAlignment="1" applyProtection="1">
      <protection hidden="1"/>
    </xf>
    <xf numFmtId="0" fontId="3" fillId="0" borderId="4" xfId="42" quotePrefix="1" applyNumberFormat="1" applyFont="1" applyFill="1" applyBorder="1" applyAlignment="1" applyProtection="1">
      <alignment horizontal="left" wrapText="1"/>
      <protection hidden="1"/>
    </xf>
    <xf numFmtId="0" fontId="33" fillId="0" borderId="15" xfId="42" applyNumberFormat="1" applyFont="1" applyFill="1" applyBorder="1" applyAlignment="1" applyProtection="1">
      <alignment wrapText="1"/>
      <protection hidden="1"/>
    </xf>
    <xf numFmtId="0" fontId="2" fillId="0" borderId="15" xfId="42" applyNumberFormat="1" applyFont="1" applyFill="1" applyBorder="1" applyAlignment="1" applyProtection="1">
      <alignment wrapText="1"/>
      <protection hidden="1"/>
    </xf>
    <xf numFmtId="0" fontId="4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42" applyNumberFormat="1" applyFont="1" applyFill="1" applyBorder="1" applyAlignment="1" applyProtection="1">
      <alignment vertical="center" wrapText="1"/>
      <protection hidden="1"/>
    </xf>
    <xf numFmtId="0" fontId="2" fillId="0" borderId="0" xfId="42" applyNumberFormat="1" applyFont="1" applyFill="1" applyBorder="1" applyAlignment="1" applyProtection="1">
      <protection hidden="1"/>
    </xf>
    <xf numFmtId="0" fontId="3" fillId="0" borderId="4" xfId="42" applyNumberFormat="1" applyFont="1" applyFill="1" applyBorder="1" applyAlignment="1" applyProtection="1">
      <alignment horizontal="left" wrapText="1"/>
      <protection hidden="1"/>
    </xf>
    <xf numFmtId="0" fontId="2" fillId="0" borderId="15" xfId="42" applyNumberFormat="1" applyFont="1" applyFill="1" applyBorder="1" applyAlignment="1" applyProtection="1">
      <protection hidden="1"/>
    </xf>
    <xf numFmtId="0" fontId="3" fillId="0" borderId="4" xfId="42" quotePrefix="1" applyFont="1" applyBorder="1" applyAlignment="1" applyProtection="1">
      <alignment horizontal="left"/>
      <protection hidden="1"/>
    </xf>
    <xf numFmtId="0" fontId="30" fillId="0" borderId="0" xfId="4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42" quotePrefix="1" applyNumberFormat="1" applyFont="1" applyFill="1" applyBorder="1" applyAlignment="1" applyProtection="1">
      <alignment horizontal="center" vertical="center" wrapText="1"/>
      <protection hidden="1"/>
    </xf>
    <xf numFmtId="3" fontId="32" fillId="0" borderId="32" xfId="42" applyNumberFormat="1" applyFont="1" applyBorder="1" applyAlignment="1" applyProtection="1">
      <alignment horizontal="center" vertical="center" wrapText="1"/>
      <protection hidden="1"/>
    </xf>
    <xf numFmtId="3" fontId="23" fillId="0" borderId="19" xfId="42" applyNumberFormat="1" applyFill="1" applyBorder="1" applyAlignment="1" applyProtection="1">
      <alignment horizontal="center" vertical="center"/>
      <protection hidden="1"/>
    </xf>
    <xf numFmtId="3" fontId="23" fillId="0" borderId="20" xfId="42" applyNumberFormat="1" applyFill="1" applyBorder="1" applyAlignment="1" applyProtection="1">
      <alignment horizontal="center" vertical="center"/>
      <protection hidden="1"/>
    </xf>
    <xf numFmtId="0" fontId="3" fillId="0" borderId="17" xfId="42" applyFont="1" applyFill="1" applyBorder="1" applyAlignment="1" applyProtection="1">
      <alignment horizontal="center" vertical="center"/>
      <protection hidden="1"/>
    </xf>
    <xf numFmtId="0" fontId="3" fillId="0" borderId="18" xfId="42" applyFont="1" applyFill="1" applyBorder="1" applyAlignment="1" applyProtection="1">
      <alignment horizontal="center" vertical="center"/>
      <protection hidden="1"/>
    </xf>
    <xf numFmtId="0" fontId="3" fillId="0" borderId="19" xfId="42" applyFont="1" applyFill="1" applyBorder="1" applyAlignment="1" applyProtection="1">
      <alignment horizontal="center" vertical="center"/>
      <protection hidden="1"/>
    </xf>
    <xf numFmtId="0" fontId="3" fillId="0" borderId="20" xfId="42" applyFont="1" applyFill="1" applyBorder="1" applyAlignment="1" applyProtection="1">
      <alignment horizontal="center" vertical="center"/>
      <protection hidden="1"/>
    </xf>
    <xf numFmtId="0" fontId="3" fillId="0" borderId="32" xfId="42" applyFont="1" applyFill="1" applyBorder="1" applyAlignment="1" applyProtection="1">
      <alignment horizontal="center" vertical="center"/>
      <protection hidden="1"/>
    </xf>
    <xf numFmtId="0" fontId="5" fillId="0" borderId="19" xfId="3" applyBorder="1" applyAlignment="1" applyProtection="1">
      <protection hidden="1"/>
    </xf>
    <xf numFmtId="0" fontId="5" fillId="0" borderId="20" xfId="3" applyBorder="1" applyAlignment="1" applyProtection="1">
      <protection hidden="1"/>
    </xf>
    <xf numFmtId="0" fontId="4" fillId="0" borderId="0" xfId="42" applyNumberFormat="1" applyFont="1" applyFill="1" applyBorder="1" applyAlignment="1" applyProtection="1">
      <alignment vertical="center"/>
      <protection hidden="1"/>
    </xf>
    <xf numFmtId="0" fontId="31" fillId="0" borderId="0" xfId="42" applyNumberFormat="1" applyFont="1" applyFill="1" applyBorder="1" applyAlignment="1" applyProtection="1">
      <protection hidden="1"/>
    </xf>
    <xf numFmtId="0" fontId="34" fillId="0" borderId="0" xfId="42" quotePrefix="1" applyNumberFormat="1" applyFont="1" applyFill="1" applyBorder="1" applyAlignment="1" applyProtection="1">
      <alignment horizontal="left" wrapText="1"/>
      <protection hidden="1"/>
    </xf>
    <xf numFmtId="0" fontId="29" fillId="0" borderId="0" xfId="42" applyNumberFormat="1" applyFont="1" applyFill="1" applyBorder="1" applyAlignment="1" applyProtection="1">
      <alignment wrapText="1"/>
      <protection hidden="1"/>
    </xf>
    <xf numFmtId="0" fontId="24" fillId="0" borderId="0" xfId="42" applyNumberFormat="1" applyFont="1" applyFill="1" applyBorder="1" applyAlignment="1" applyProtection="1">
      <alignment horizontal="center"/>
      <protection hidden="1"/>
    </xf>
    <xf numFmtId="1" fontId="2" fillId="0" borderId="0" xfId="42" applyNumberFormat="1" applyFont="1" applyAlignment="1" applyProtection="1">
      <alignment wrapText="1"/>
      <protection hidden="1"/>
    </xf>
    <xf numFmtId="0" fontId="2" fillId="0" borderId="0" xfId="42" applyFont="1" applyProtection="1">
      <protection hidden="1"/>
    </xf>
    <xf numFmtId="1" fontId="32" fillId="23" borderId="16" xfId="42" applyNumberFormat="1" applyFont="1" applyFill="1" applyBorder="1" applyAlignment="1" applyProtection="1">
      <alignment horizontal="right" vertical="top" wrapText="1"/>
      <protection hidden="1"/>
    </xf>
    <xf numFmtId="3" fontId="2" fillId="0" borderId="33" xfId="42" applyNumberFormat="1" applyFont="1" applyBorder="1" applyAlignment="1" applyProtection="1">
      <alignment horizontal="right" vertical="center" wrapText="1"/>
      <protection hidden="1"/>
    </xf>
    <xf numFmtId="3" fontId="2" fillId="0" borderId="34" xfId="42" applyNumberFormat="1" applyFont="1" applyBorder="1" applyAlignment="1" applyProtection="1">
      <alignment horizontal="right" vertical="center" wrapText="1"/>
      <protection hidden="1"/>
    </xf>
    <xf numFmtId="3" fontId="2" fillId="0" borderId="35" xfId="42" applyNumberFormat="1" applyFont="1" applyBorder="1" applyAlignment="1" applyProtection="1">
      <alignment horizontal="right"/>
      <protection hidden="1"/>
    </xf>
    <xf numFmtId="3" fontId="2" fillId="0" borderId="35" xfId="42" applyNumberFormat="1" applyFont="1" applyBorder="1" applyAlignment="1" applyProtection="1">
      <alignment horizontal="right" wrapText="1"/>
      <protection hidden="1"/>
    </xf>
    <xf numFmtId="3" fontId="2" fillId="0" borderId="35" xfId="42" applyNumberFormat="1" applyFont="1" applyBorder="1" applyAlignment="1" applyProtection="1">
      <alignment horizontal="right" vertical="center" wrapText="1"/>
      <protection hidden="1"/>
    </xf>
    <xf numFmtId="3" fontId="2" fillId="0" borderId="36" xfId="42" applyNumberFormat="1" applyFont="1" applyBorder="1" applyAlignment="1" applyProtection="1">
      <alignment horizontal="right" vertical="center" wrapText="1"/>
      <protection hidden="1"/>
    </xf>
    <xf numFmtId="3" fontId="2" fillId="0" borderId="37" xfId="42" applyNumberFormat="1" applyFont="1" applyBorder="1" applyAlignment="1" applyProtection="1">
      <alignment horizontal="right" vertical="center" wrapText="1"/>
      <protection hidden="1"/>
    </xf>
    <xf numFmtId="3" fontId="2" fillId="0" borderId="37" xfId="42" applyNumberFormat="1" applyFont="1" applyBorder="1" applyAlignment="1" applyProtection="1">
      <alignment horizontal="right"/>
      <protection hidden="1"/>
    </xf>
    <xf numFmtId="3" fontId="2" fillId="0" borderId="38" xfId="42" applyNumberFormat="1" applyFont="1" applyBorder="1" applyAlignment="1" applyProtection="1">
      <alignment horizontal="right"/>
      <protection hidden="1"/>
    </xf>
    <xf numFmtId="0" fontId="35" fillId="0" borderId="0" xfId="42" applyFont="1" applyBorder="1" applyAlignment="1" applyProtection="1">
      <alignment horizontal="center" vertical="center"/>
      <protection hidden="1"/>
    </xf>
    <xf numFmtId="0" fontId="35" fillId="0" borderId="0" xfId="42" applyFont="1" applyBorder="1" applyAlignment="1" applyProtection="1">
      <alignment vertical="center"/>
      <protection hidden="1"/>
    </xf>
    <xf numFmtId="0" fontId="36" fillId="0" borderId="0" xfId="42" applyNumberFormat="1" applyFont="1" applyFill="1" applyBorder="1" applyAlignment="1" applyProtection="1">
      <alignment vertical="center"/>
      <protection hidden="1"/>
    </xf>
    <xf numFmtId="0" fontId="37" fillId="0" borderId="0" xfId="42" applyFont="1" applyBorder="1" applyAlignment="1" applyProtection="1">
      <alignment vertical="center"/>
      <protection hidden="1"/>
    </xf>
    <xf numFmtId="0" fontId="38" fillId="0" borderId="0" xfId="42" applyFont="1" applyBorder="1" applyAlignment="1" applyProtection="1">
      <alignment horizontal="center" vertical="center"/>
      <protection hidden="1"/>
    </xf>
    <xf numFmtId="0" fontId="38" fillId="0" borderId="0" xfId="42" quotePrefix="1" applyFont="1" applyBorder="1" applyAlignment="1" applyProtection="1">
      <alignment horizontal="left" vertical="center"/>
      <protection hidden="1"/>
    </xf>
    <xf numFmtId="0" fontId="35" fillId="0" borderId="0" xfId="42" quotePrefix="1" applyFont="1" applyBorder="1" applyAlignment="1" applyProtection="1">
      <alignment horizontal="center" vertical="center"/>
      <protection hidden="1"/>
    </xf>
    <xf numFmtId="0" fontId="35" fillId="0" borderId="0" xfId="42" quotePrefix="1" applyFont="1" applyBorder="1" applyAlignment="1" applyProtection="1">
      <alignment horizontal="left" vertical="center"/>
      <protection hidden="1"/>
    </xf>
    <xf numFmtId="0" fontId="38" fillId="0" borderId="0" xfId="42" quotePrefix="1" applyFont="1" applyBorder="1" applyAlignment="1" applyProtection="1">
      <alignment horizontal="center" vertical="center"/>
      <protection hidden="1"/>
    </xf>
    <xf numFmtId="0" fontId="38" fillId="0" borderId="0" xfId="42" applyFont="1" applyBorder="1" applyAlignment="1" applyProtection="1">
      <alignment vertical="center"/>
      <protection hidden="1"/>
    </xf>
    <xf numFmtId="0" fontId="37" fillId="0" borderId="0" xfId="42" quotePrefix="1" applyFont="1" applyBorder="1" applyAlignment="1" applyProtection="1">
      <alignment horizontal="left" vertical="center" wrapText="1"/>
      <protection hidden="1"/>
    </xf>
    <xf numFmtId="0" fontId="38" fillId="0" borderId="0" xfId="42" quotePrefix="1" applyFont="1" applyBorder="1" applyAlignment="1" applyProtection="1">
      <alignment horizontal="left" vertical="center" wrapText="1"/>
      <protection hidden="1"/>
    </xf>
    <xf numFmtId="0" fontId="37" fillId="0" borderId="0" xfId="42" quotePrefix="1" applyFont="1" applyBorder="1" applyAlignment="1" applyProtection="1">
      <alignment horizontal="left" vertical="center"/>
      <protection hidden="1"/>
    </xf>
    <xf numFmtId="0" fontId="37" fillId="0" borderId="0" xfId="42" applyFont="1" applyBorder="1" applyAlignment="1" applyProtection="1">
      <alignment horizontal="left" vertical="center"/>
      <protection hidden="1"/>
    </xf>
    <xf numFmtId="0" fontId="37" fillId="0" borderId="0" xfId="42" applyFont="1" applyBorder="1" applyAlignment="1" applyProtection="1">
      <alignment horizontal="center" vertical="center"/>
      <protection hidden="1"/>
    </xf>
    <xf numFmtId="0" fontId="39" fillId="0" borderId="0" xfId="42" applyFont="1" applyBorder="1" applyAlignment="1" applyProtection="1">
      <alignment horizontal="center" vertical="center"/>
      <protection hidden="1"/>
    </xf>
    <xf numFmtId="0" fontId="40" fillId="0" borderId="0" xfId="42" quotePrefix="1" applyNumberFormat="1" applyFont="1" applyFill="1" applyBorder="1" applyAlignment="1" applyProtection="1">
      <alignment horizontal="center" vertical="center"/>
      <protection hidden="1"/>
    </xf>
    <xf numFmtId="3" fontId="40" fillId="0" borderId="0" xfId="42" applyNumberFormat="1" applyFont="1" applyFill="1" applyBorder="1" applyAlignment="1" applyProtection="1">
      <protection hidden="1"/>
    </xf>
    <xf numFmtId="0" fontId="37" fillId="0" borderId="15" xfId="42" quotePrefix="1" applyFont="1" applyBorder="1" applyAlignment="1" applyProtection="1">
      <alignment horizontal="left" vertical="center" wrapText="1"/>
      <protection hidden="1"/>
    </xf>
    <xf numFmtId="0" fontId="37" fillId="0" borderId="15" xfId="42" quotePrefix="1" applyFont="1" applyBorder="1" applyAlignment="1" applyProtection="1">
      <alignment horizontal="center" vertical="center" wrapText="1"/>
      <protection hidden="1"/>
    </xf>
    <xf numFmtId="0" fontId="36" fillId="0" borderId="15" xfId="42" quotePrefix="1" applyNumberFormat="1" applyFont="1" applyFill="1" applyBorder="1" applyAlignment="1" applyProtection="1">
      <alignment horizontal="left" vertical="center"/>
      <protection hidden="1"/>
    </xf>
    <xf numFmtId="0" fontId="24" fillId="0" borderId="0" xfId="42" quotePrefix="1" applyNumberFormat="1" applyFont="1" applyFill="1" applyBorder="1" applyAlignment="1" applyProtection="1">
      <alignment horizontal="center" vertical="center"/>
      <protection hidden="1"/>
    </xf>
    <xf numFmtId="3" fontId="24" fillId="0" borderId="0" xfId="42" quotePrefix="1" applyNumberFormat="1" applyFont="1" applyFill="1" applyBorder="1" applyAlignment="1" applyProtection="1">
      <alignment horizontal="left"/>
      <protection hidden="1"/>
    </xf>
    <xf numFmtId="3" fontId="36" fillId="0" borderId="0" xfId="42" quotePrefix="1" applyNumberFormat="1" applyFont="1" applyFill="1" applyBorder="1" applyAlignment="1" applyProtection="1">
      <alignment horizontal="left"/>
      <protection hidden="1"/>
    </xf>
    <xf numFmtId="3" fontId="24" fillId="0" borderId="0" xfId="42" applyNumberFormat="1" applyFont="1" applyFill="1" applyBorder="1" applyAlignment="1" applyProtection="1">
      <protection hidden="1"/>
    </xf>
    <xf numFmtId="3" fontId="36" fillId="0" borderId="0" xfId="42" quotePrefix="1" applyNumberFormat="1" applyFont="1" applyFill="1" applyBorder="1" applyAlignment="1" applyProtection="1">
      <alignment horizontal="left" wrapText="1"/>
      <protection hidden="1"/>
    </xf>
    <xf numFmtId="3" fontId="36" fillId="0" borderId="0" xfId="42" applyNumberFormat="1" applyFont="1" applyFill="1" applyBorder="1" applyAlignment="1" applyProtection="1">
      <protection hidden="1"/>
    </xf>
    <xf numFmtId="0" fontId="41" fillId="0" borderId="0" xfId="42" quotePrefix="1" applyFont="1" applyBorder="1" applyAlignment="1" applyProtection="1">
      <alignment horizontal="left" vertical="center"/>
      <protection hidden="1"/>
    </xf>
    <xf numFmtId="3" fontId="24" fillId="0" borderId="0" xfId="42" applyNumberFormat="1" applyFont="1" applyFill="1" applyBorder="1" applyAlignment="1" applyProtection="1">
      <alignment horizontal="left"/>
      <protection hidden="1"/>
    </xf>
    <xf numFmtId="0" fontId="34" fillId="0" borderId="2" xfId="42" quotePrefix="1" applyNumberFormat="1" applyFont="1" applyFill="1" applyBorder="1" applyAlignment="1" applyProtection="1">
      <alignment horizontal="left" wrapText="1"/>
      <protection hidden="1"/>
    </xf>
    <xf numFmtId="0" fontId="29" fillId="0" borderId="2" xfId="42" applyNumberFormat="1" applyFont="1" applyFill="1" applyBorder="1" applyAlignment="1" applyProtection="1">
      <alignment wrapText="1"/>
      <protection hidden="1"/>
    </xf>
    <xf numFmtId="0" fontId="41" fillId="0" borderId="0" xfId="42" applyNumberFormat="1" applyFont="1" applyFill="1" applyBorder="1" applyAlignment="1" applyProtection="1">
      <alignment vertical="center"/>
      <protection hidden="1"/>
    </xf>
    <xf numFmtId="0" fontId="36" fillId="0" borderId="0" xfId="42" applyNumberFormat="1" applyFont="1" applyFill="1" applyBorder="1" applyAlignment="1" applyProtection="1">
      <alignment horizontal="center" vertical="center"/>
      <protection hidden="1"/>
    </xf>
    <xf numFmtId="0" fontId="36" fillId="0" borderId="0" xfId="42" applyNumberFormat="1" applyFont="1" applyFill="1" applyBorder="1" applyAlignment="1" applyProtection="1">
      <protection hidden="1"/>
    </xf>
    <xf numFmtId="0" fontId="24" fillId="0" borderId="0" xfId="42" applyNumberFormat="1" applyFont="1" applyFill="1" applyBorder="1" applyAlignment="1" applyProtection="1">
      <alignment horizontal="center" vertical="center"/>
      <protection hidden="1"/>
    </xf>
    <xf numFmtId="0" fontId="36" fillId="0" borderId="0" xfId="42" quotePrefix="1" applyNumberFormat="1" applyFont="1" applyFill="1" applyBorder="1" applyAlignment="1" applyProtection="1">
      <alignment horizontal="left"/>
      <protection hidden="1"/>
    </xf>
    <xf numFmtId="0" fontId="4" fillId="0" borderId="0" xfId="42" applyNumberFormat="1" applyFont="1" applyFill="1" applyBorder="1" applyAlignment="1" applyProtection="1">
      <alignment horizontal="center" vertical="center"/>
      <protection hidden="1"/>
    </xf>
    <xf numFmtId="0" fontId="42" fillId="6" borderId="3" xfId="42" applyNumberFormat="1" applyFont="1" applyFill="1" applyBorder="1" applyAlignment="1" applyProtection="1">
      <alignment horizontal="center" vertical="center" wrapText="1"/>
      <protection hidden="1"/>
    </xf>
    <xf numFmtId="0" fontId="32" fillId="6" borderId="3" xfId="42" applyNumberFormat="1" applyFont="1" applyFill="1" applyBorder="1" applyAlignment="1" applyProtection="1">
      <alignment horizontal="center" vertical="center" wrapText="1"/>
      <protection hidden="1"/>
    </xf>
    <xf numFmtId="0" fontId="36" fillId="0" borderId="26" xfId="42" applyNumberFormat="1" applyFont="1" applyFill="1" applyBorder="1" applyAlignment="1" applyProtection="1">
      <alignment horizontal="center" vertical="center"/>
      <protection hidden="1"/>
    </xf>
    <xf numFmtId="0" fontId="24" fillId="0" borderId="26" xfId="42" applyNumberFormat="1" applyFont="1" applyFill="1" applyBorder="1" applyAlignment="1" applyProtection="1">
      <alignment vertical="center" wrapText="1"/>
      <protection hidden="1"/>
    </xf>
    <xf numFmtId="3" fontId="24" fillId="0" borderId="26" xfId="42" applyNumberFormat="1" applyFont="1" applyFill="1" applyBorder="1" applyAlignment="1" applyProtection="1">
      <alignment vertical="center"/>
      <protection hidden="1"/>
    </xf>
    <xf numFmtId="0" fontId="32" fillId="0" borderId="26" xfId="42" applyNumberFormat="1" applyFont="1" applyFill="1" applyBorder="1" applyAlignment="1" applyProtection="1">
      <alignment horizontal="center" vertical="center"/>
      <protection hidden="1"/>
    </xf>
    <xf numFmtId="0" fontId="43" fillId="24" borderId="26" xfId="42" applyNumberFormat="1" applyFont="1" applyFill="1" applyBorder="1" applyAlignment="1" applyProtection="1">
      <alignment vertical="center" wrapText="1"/>
      <protection hidden="1"/>
    </xf>
    <xf numFmtId="3" fontId="2" fillId="0" borderId="26" xfId="42" applyNumberFormat="1" applyFont="1" applyFill="1" applyBorder="1" applyAlignment="1" applyProtection="1">
      <alignment vertical="center"/>
      <protection hidden="1"/>
    </xf>
    <xf numFmtId="0" fontId="2" fillId="0" borderId="26" xfId="42" applyNumberFormat="1" applyFont="1" applyFill="1" applyBorder="1" applyAlignment="1" applyProtection="1">
      <alignment vertical="center" wrapText="1"/>
      <protection hidden="1"/>
    </xf>
    <xf numFmtId="0" fontId="32" fillId="25" borderId="26" xfId="42" applyNumberFormat="1" applyFont="1" applyFill="1" applyBorder="1" applyAlignment="1" applyProtection="1">
      <alignment horizontal="center" vertical="center"/>
      <protection hidden="1"/>
    </xf>
    <xf numFmtId="0" fontId="32" fillId="25" borderId="26" xfId="42" applyNumberFormat="1" applyFont="1" applyFill="1" applyBorder="1" applyAlignment="1" applyProtection="1">
      <alignment vertical="center" wrapText="1"/>
      <protection hidden="1"/>
    </xf>
    <xf numFmtId="0" fontId="32" fillId="26" borderId="26" xfId="42" applyNumberFormat="1" applyFont="1" applyFill="1" applyBorder="1" applyAlignment="1" applyProtection="1">
      <alignment horizontal="left" vertical="center"/>
      <protection hidden="1"/>
    </xf>
    <xf numFmtId="0" fontId="32" fillId="26" borderId="26" xfId="42" applyNumberFormat="1" applyFont="1" applyFill="1" applyBorder="1" applyAlignment="1" applyProtection="1">
      <alignment vertical="center" wrapText="1"/>
      <protection hidden="1"/>
    </xf>
    <xf numFmtId="3" fontId="2" fillId="26" borderId="26" xfId="42" applyNumberFormat="1" applyFont="1" applyFill="1" applyBorder="1" applyAlignment="1" applyProtection="1">
      <alignment vertical="center"/>
      <protection hidden="1"/>
    </xf>
    <xf numFmtId="0" fontId="32" fillId="0" borderId="26" xfId="42" applyNumberFormat="1" applyFont="1" applyFill="1" applyBorder="1" applyAlignment="1" applyProtection="1">
      <alignment vertical="center" wrapText="1"/>
      <protection hidden="1"/>
    </xf>
    <xf numFmtId="0" fontId="2" fillId="0" borderId="26" xfId="42" applyNumberFormat="1" applyFont="1" applyFill="1" applyBorder="1" applyAlignment="1" applyProtection="1">
      <alignment horizontal="center" vertical="center"/>
      <protection hidden="1"/>
    </xf>
    <xf numFmtId="0" fontId="2" fillId="26" borderId="26" xfId="42" applyNumberFormat="1" applyFont="1" applyFill="1" applyBorder="1" applyAlignment="1" applyProtection="1">
      <alignment vertical="center" wrapText="1"/>
      <protection hidden="1"/>
    </xf>
    <xf numFmtId="0" fontId="2" fillId="0" borderId="26" xfId="42" applyNumberFormat="1" applyFont="1" applyFill="1" applyBorder="1" applyAlignment="1" applyProtection="1">
      <alignment horizontal="left" vertical="center"/>
      <protection hidden="1"/>
    </xf>
    <xf numFmtId="3" fontId="2" fillId="0" borderId="26" xfId="42" applyNumberFormat="1" applyFont="1" applyFill="1" applyBorder="1" applyAlignment="1" applyProtection="1">
      <alignment horizontal="center" vertical="center" wrapText="1"/>
      <protection hidden="1"/>
    </xf>
    <xf numFmtId="3" fontId="2" fillId="26" borderId="26" xfId="42" applyNumberFormat="1" applyFont="1" applyFill="1" applyBorder="1" applyAlignment="1" applyProtection="1">
      <alignment horizontal="center" vertical="center" wrapText="1"/>
      <protection hidden="1"/>
    </xf>
    <xf numFmtId="0" fontId="32" fillId="26" borderId="26" xfId="42" applyNumberFormat="1" applyFont="1" applyFill="1" applyBorder="1" applyAlignment="1" applyProtection="1">
      <alignment horizontal="center" vertical="center"/>
      <protection hidden="1"/>
    </xf>
    <xf numFmtId="3" fontId="32" fillId="26" borderId="26" xfId="42" applyNumberFormat="1" applyFont="1" applyFill="1" applyBorder="1" applyAlignment="1" applyProtection="1">
      <alignment vertical="center" wrapText="1"/>
      <protection hidden="1"/>
    </xf>
    <xf numFmtId="0" fontId="45" fillId="6" borderId="0" xfId="42" applyNumberFormat="1" applyFont="1" applyFill="1" applyBorder="1" applyAlignment="1" applyProtection="1">
      <alignment horizontal="center"/>
      <protection hidden="1"/>
    </xf>
    <xf numFmtId="0" fontId="46" fillId="6" borderId="0" xfId="42" applyNumberFormat="1" applyFont="1" applyFill="1" applyBorder="1" applyAlignment="1" applyProtection="1">
      <alignment wrapText="1"/>
      <protection hidden="1"/>
    </xf>
    <xf numFmtId="0" fontId="46" fillId="6" borderId="0" xfId="42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0" fontId="2" fillId="0" borderId="0" xfId="1" applyFill="1" applyAlignment="1" applyProtection="1">
      <alignment horizontal="center"/>
      <protection hidden="1"/>
    </xf>
    <xf numFmtId="0" fontId="4" fillId="0" borderId="0" xfId="1" applyFont="1" applyFill="1" applyAlignment="1" applyProtection="1">
      <alignment horizontal="right"/>
      <protection hidden="1"/>
    </xf>
    <xf numFmtId="0" fontId="4" fillId="0" borderId="2" xfId="1" applyFont="1" applyFill="1" applyBorder="1" applyAlignment="1" applyProtection="1">
      <alignment horizontal="center"/>
      <protection hidden="1"/>
    </xf>
    <xf numFmtId="0" fontId="4" fillId="0" borderId="0" xfId="1" applyFont="1" applyFill="1" applyProtection="1">
      <protection hidden="1"/>
    </xf>
    <xf numFmtId="0" fontId="2" fillId="0" borderId="3" xfId="1" applyFill="1" applyBorder="1" applyAlignment="1" applyProtection="1">
      <alignment horizontal="center" vertical="center"/>
      <protection hidden="1"/>
    </xf>
    <xf numFmtId="0" fontId="2" fillId="0" borderId="3" xfId="1" applyFill="1" applyBorder="1" applyAlignment="1" applyProtection="1">
      <alignment horizontal="center" vertical="center" wrapText="1"/>
      <protection hidden="1"/>
    </xf>
    <xf numFmtId="0" fontId="2" fillId="3" borderId="3" xfId="1" applyFill="1" applyBorder="1" applyAlignment="1" applyProtection="1">
      <alignment horizontal="center" vertical="center"/>
      <protection hidden="1"/>
    </xf>
    <xf numFmtId="0" fontId="2" fillId="3" borderId="3" xfId="1" applyFill="1" applyBorder="1" applyAlignment="1" applyProtection="1">
      <alignment horizontal="center" vertical="center" wrapText="1"/>
      <protection hidden="1"/>
    </xf>
    <xf numFmtId="3" fontId="2" fillId="3" borderId="3" xfId="1" applyNumberFormat="1" applyFill="1" applyBorder="1" applyAlignment="1" applyProtection="1">
      <alignment horizontal="right" vertical="center" wrapText="1"/>
      <protection hidden="1"/>
    </xf>
    <xf numFmtId="0" fontId="2" fillId="3" borderId="3" xfId="1" applyFill="1" applyBorder="1" applyAlignment="1" applyProtection="1">
      <alignment horizontal="left" vertical="center" wrapText="1"/>
      <protection hidden="1"/>
    </xf>
    <xf numFmtId="3" fontId="2" fillId="3" borderId="3" xfId="1" applyNumberFormat="1" applyFill="1" applyBorder="1" applyAlignment="1" applyProtection="1">
      <alignment horizontal="center" vertical="center" wrapText="1"/>
      <protection hidden="1"/>
    </xf>
    <xf numFmtId="0" fontId="2" fillId="4" borderId="3" xfId="1" applyFill="1" applyBorder="1" applyAlignment="1" applyProtection="1">
      <alignment horizontal="center"/>
      <protection hidden="1"/>
    </xf>
    <xf numFmtId="0" fontId="2" fillId="4" borderId="3" xfId="1" applyFont="1" applyFill="1" applyBorder="1" applyAlignment="1" applyProtection="1">
      <alignment horizontal="center"/>
      <protection hidden="1"/>
    </xf>
    <xf numFmtId="3" fontId="2" fillId="4" borderId="3" xfId="1" applyNumberFormat="1" applyFont="1" applyFill="1" applyBorder="1" applyProtection="1">
      <protection hidden="1"/>
    </xf>
    <xf numFmtId="0" fontId="2" fillId="4" borderId="3" xfId="1" applyFont="1" applyFill="1" applyBorder="1" applyAlignment="1" applyProtection="1">
      <alignment vertical="top"/>
      <protection hidden="1"/>
    </xf>
    <xf numFmtId="3" fontId="2" fillId="4" borderId="3" xfId="1" applyNumberFormat="1" applyFill="1" applyBorder="1" applyProtection="1">
      <protection hidden="1"/>
    </xf>
    <xf numFmtId="0" fontId="2" fillId="4" borderId="3" xfId="1" applyFill="1" applyBorder="1" applyProtection="1">
      <protection hidden="1"/>
    </xf>
    <xf numFmtId="0" fontId="2" fillId="5" borderId="3" xfId="1" applyFill="1" applyBorder="1" applyAlignment="1" applyProtection="1">
      <alignment horizontal="center"/>
      <protection hidden="1"/>
    </xf>
    <xf numFmtId="0" fontId="2" fillId="5" borderId="3" xfId="1" applyFont="1" applyFill="1" applyBorder="1" applyAlignment="1" applyProtection="1">
      <alignment horizontal="center"/>
      <protection hidden="1"/>
    </xf>
    <xf numFmtId="3" fontId="2" fillId="5" borderId="3" xfId="1" applyNumberFormat="1" applyFont="1" applyFill="1" applyBorder="1" applyProtection="1">
      <protection hidden="1"/>
    </xf>
    <xf numFmtId="0" fontId="2" fillId="5" borderId="3" xfId="1" applyFont="1" applyFill="1" applyBorder="1" applyAlignment="1" applyProtection="1">
      <alignment vertical="top"/>
      <protection hidden="1"/>
    </xf>
    <xf numFmtId="3" fontId="2" fillId="5" borderId="3" xfId="1" applyNumberFormat="1" applyFill="1" applyBorder="1" applyProtection="1">
      <protection hidden="1"/>
    </xf>
    <xf numFmtId="0" fontId="2" fillId="5" borderId="3" xfId="1" applyFill="1" applyBorder="1" applyProtection="1">
      <protection hidden="1"/>
    </xf>
    <xf numFmtId="0" fontId="2" fillId="6" borderId="3" xfId="1" applyFill="1" applyBorder="1" applyAlignment="1" applyProtection="1">
      <alignment horizontal="center"/>
      <protection hidden="1"/>
    </xf>
    <xf numFmtId="0" fontId="2" fillId="6" borderId="3" xfId="1" applyFont="1" applyFill="1" applyBorder="1" applyAlignment="1" applyProtection="1">
      <alignment horizontal="center"/>
      <protection hidden="1"/>
    </xf>
    <xf numFmtId="3" fontId="2" fillId="6" borderId="3" xfId="1" applyNumberFormat="1" applyFont="1" applyFill="1" applyBorder="1" applyProtection="1">
      <protection hidden="1"/>
    </xf>
    <xf numFmtId="0" fontId="2" fillId="6" borderId="3" xfId="1" applyFont="1" applyFill="1" applyBorder="1" applyAlignment="1" applyProtection="1">
      <alignment vertical="top"/>
      <protection hidden="1"/>
    </xf>
    <xf numFmtId="3" fontId="2" fillId="6" borderId="3" xfId="1" applyNumberFormat="1" applyFill="1" applyBorder="1" applyProtection="1">
      <protection hidden="1"/>
    </xf>
    <xf numFmtId="0" fontId="2" fillId="6" borderId="3" xfId="1" applyFill="1" applyBorder="1" applyProtection="1">
      <protection hidden="1"/>
    </xf>
    <xf numFmtId="0" fontId="2" fillId="0" borderId="3" xfId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/>
      <protection hidden="1"/>
    </xf>
    <xf numFmtId="3" fontId="2" fillId="0" borderId="3" xfId="1" applyNumberFormat="1" applyFont="1" applyFill="1" applyBorder="1" applyProtection="1">
      <protection hidden="1"/>
    </xf>
    <xf numFmtId="0" fontId="2" fillId="0" borderId="3" xfId="1" applyFont="1" applyFill="1" applyBorder="1" applyAlignment="1" applyProtection="1">
      <alignment vertical="top"/>
      <protection hidden="1"/>
    </xf>
    <xf numFmtId="0" fontId="2" fillId="0" borderId="3" xfId="2" applyFont="1" applyBorder="1" applyProtection="1">
      <protection hidden="1"/>
    </xf>
    <xf numFmtId="0" fontId="2" fillId="0" borderId="3" xfId="1" applyFill="1" applyBorder="1" applyProtection="1">
      <protection hidden="1"/>
    </xf>
    <xf numFmtId="3" fontId="2" fillId="0" borderId="3" xfId="1" applyNumberFormat="1" applyFill="1" applyBorder="1" applyProtection="1">
      <protection hidden="1"/>
    </xf>
    <xf numFmtId="0" fontId="2" fillId="0" borderId="3" xfId="1" applyFont="1" applyFill="1" applyBorder="1" applyProtection="1">
      <protection hidden="1"/>
    </xf>
    <xf numFmtId="0" fontId="2" fillId="0" borderId="3" xfId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vertical="center"/>
      <protection hidden="1"/>
    </xf>
    <xf numFmtId="3" fontId="2" fillId="0" borderId="3" xfId="1" applyNumberFormat="1" applyFill="1" applyBorder="1" applyAlignment="1" applyProtection="1">
      <alignment vertical="center"/>
      <protection hidden="1"/>
    </xf>
    <xf numFmtId="3" fontId="2" fillId="0" borderId="3" xfId="1" applyNumberFormat="1" applyFont="1" applyFill="1" applyBorder="1" applyAlignment="1" applyProtection="1">
      <alignment vertical="center"/>
      <protection hidden="1"/>
    </xf>
    <xf numFmtId="0" fontId="2" fillId="5" borderId="4" xfId="1" applyFill="1" applyBorder="1" applyAlignment="1" applyProtection="1">
      <alignment horizontal="center"/>
      <protection hidden="1"/>
    </xf>
    <xf numFmtId="0" fontId="2" fillId="5" borderId="3" xfId="1" applyFont="1" applyFill="1" applyBorder="1" applyAlignment="1" applyProtection="1">
      <alignment horizontal="center" vertical="top"/>
      <protection hidden="1"/>
    </xf>
    <xf numFmtId="0" fontId="2" fillId="0" borderId="4" xfId="1" applyFill="1" applyBorder="1" applyAlignment="1" applyProtection="1">
      <alignment horizontal="center"/>
      <protection hidden="1"/>
    </xf>
    <xf numFmtId="0" fontId="2" fillId="0" borderId="3" xfId="1" applyFont="1" applyFill="1" applyBorder="1" applyAlignment="1" applyProtection="1">
      <alignment horizontal="center" vertical="top"/>
      <protection hidden="1"/>
    </xf>
    <xf numFmtId="16" fontId="2" fillId="0" borderId="4" xfId="1" applyNumberFormat="1" applyFill="1" applyBorder="1" applyAlignment="1" applyProtection="1">
      <alignment horizontal="center"/>
      <protection hidden="1"/>
    </xf>
    <xf numFmtId="0" fontId="6" fillId="0" borderId="3" xfId="3" applyFont="1" applyBorder="1" applyAlignment="1" applyProtection="1">
      <alignment horizontal="center" wrapText="1"/>
      <protection hidden="1"/>
    </xf>
    <xf numFmtId="16" fontId="2" fillId="0" borderId="3" xfId="1" applyNumberFormat="1" applyFill="1" applyBorder="1" applyAlignment="1" applyProtection="1">
      <alignment horizontal="center"/>
      <protection hidden="1"/>
    </xf>
    <xf numFmtId="3" fontId="7" fillId="0" borderId="3" xfId="3" applyNumberFormat="1" applyFont="1" applyBorder="1" applyProtection="1">
      <protection hidden="1"/>
    </xf>
    <xf numFmtId="0" fontId="8" fillId="0" borderId="5" xfId="3" applyFont="1" applyBorder="1" applyAlignment="1" applyProtection="1">
      <alignment horizontal="center" wrapText="1"/>
      <protection hidden="1"/>
    </xf>
    <xf numFmtId="0" fontId="2" fillId="3" borderId="3" xfId="1" applyFill="1" applyBorder="1" applyAlignment="1" applyProtection="1">
      <alignment horizontal="center"/>
      <protection hidden="1"/>
    </xf>
    <xf numFmtId="0" fontId="2" fillId="3" borderId="3" xfId="1" applyFont="1" applyFill="1" applyBorder="1" applyAlignment="1" applyProtection="1">
      <alignment horizontal="center"/>
      <protection hidden="1"/>
    </xf>
    <xf numFmtId="3" fontId="2" fillId="3" borderId="3" xfId="1" applyNumberFormat="1" applyFont="1" applyFill="1" applyBorder="1" applyProtection="1">
      <protection hidden="1"/>
    </xf>
    <xf numFmtId="0" fontId="2" fillId="3" borderId="3" xfId="1" applyFont="1" applyFill="1" applyBorder="1" applyProtection="1">
      <protection hidden="1"/>
    </xf>
    <xf numFmtId="3" fontId="2" fillId="3" borderId="3" xfId="1" applyNumberFormat="1" applyFill="1" applyBorder="1" applyProtection="1">
      <protection hidden="1"/>
    </xf>
    <xf numFmtId="0" fontId="2" fillId="3" borderId="3" xfId="1" applyFill="1" applyBorder="1" applyProtection="1">
      <protection hidden="1"/>
    </xf>
    <xf numFmtId="0" fontId="2" fillId="5" borderId="3" xfId="1" applyFont="1" applyFill="1" applyBorder="1" applyProtection="1">
      <protection hidden="1"/>
    </xf>
    <xf numFmtId="0" fontId="9" fillId="0" borderId="3" xfId="4" applyFont="1" applyBorder="1" applyAlignment="1" applyProtection="1">
      <alignment horizontal="center" wrapText="1"/>
      <protection hidden="1"/>
    </xf>
    <xf numFmtId="3" fontId="2" fillId="0" borderId="0" xfId="1" applyNumberFormat="1" applyFill="1" applyProtection="1">
      <protection hidden="1"/>
    </xf>
    <xf numFmtId="0" fontId="2" fillId="0" borderId="0" xfId="1" applyFill="1" applyAlignment="1" applyProtection="1">
      <alignment horizontal="right"/>
      <protection hidden="1"/>
    </xf>
    <xf numFmtId="0" fontId="2" fillId="0" borderId="0" xfId="1" applyFill="1" applyAlignment="1" applyProtection="1">
      <alignment horizontal="left"/>
      <protection hidden="1"/>
    </xf>
    <xf numFmtId="0" fontId="2" fillId="0" borderId="0" xfId="1" applyFill="1" applyBorder="1" applyAlignment="1" applyProtection="1">
      <alignment horizontal="left"/>
      <protection hidden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4"/>
    <cellStyle name="Normalno 3" xfId="42"/>
    <cellStyle name="Normalno 4" xfId="1"/>
    <cellStyle name="Note" xfId="43"/>
    <cellStyle name="Obično_List4" xfId="44"/>
    <cellStyle name="Obično_rebalans2" xfId="2"/>
    <cellStyle name="Output" xfId="45"/>
    <cellStyle name="Title" xfId="46"/>
    <cellStyle name="Total" xfId="47"/>
    <cellStyle name="Warning Text" xfId="48"/>
    <cellStyle name="Zarez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495300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495300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4048125"/>
          <a:ext cx="104775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048125"/>
          <a:ext cx="104775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9050" y="757237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7572375"/>
          <a:ext cx="10477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286</xdr:row>
      <xdr:rowOff>9525</xdr:rowOff>
    </xdr:from>
    <xdr:to>
      <xdr:col>2</xdr:col>
      <xdr:colOff>762000</xdr:colOff>
      <xdr:row>286</xdr:row>
      <xdr:rowOff>9525</xdr:rowOff>
    </xdr:to>
    <xdr:sp macro="" textlink="">
      <xdr:nvSpPr>
        <xdr:cNvPr id="2" name="Line 43"/>
        <xdr:cNvSpPr>
          <a:spLocks noChangeShapeType="1"/>
        </xdr:cNvSpPr>
      </xdr:nvSpPr>
      <xdr:spPr bwMode="auto">
        <a:xfrm>
          <a:off x="1514475" y="100850700"/>
          <a:ext cx="2057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133</xdr:row>
      <xdr:rowOff>9525</xdr:rowOff>
    </xdr:from>
    <xdr:to>
      <xdr:col>4</xdr:col>
      <xdr:colOff>600075</xdr:colOff>
      <xdr:row>133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990600" y="21726525"/>
          <a:ext cx="1447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352425</xdr:colOff>
      <xdr:row>134</xdr:row>
      <xdr:rowOff>19050</xdr:rowOff>
    </xdr:from>
    <xdr:to>
      <xdr:col>7</xdr:col>
      <xdr:colOff>476250</xdr:colOff>
      <xdr:row>134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10250" y="21897975"/>
          <a:ext cx="1714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NA i upute"/>
      <sheetName val="glavna"/>
      <sheetName val="rebalans 1"/>
      <sheetName val="rebalans 2"/>
      <sheetName val="rebalans 3"/>
      <sheetName val="plan 1"/>
      <sheetName val="plan 2"/>
      <sheetName val="plan 3"/>
      <sheetName val="nabav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</sheetNames>
    <sheetDataSet>
      <sheetData sheetId="0">
        <row r="2">
          <cell r="G2">
            <v>20000</v>
          </cell>
          <cell r="H2">
            <v>0</v>
          </cell>
          <cell r="I2">
            <v>0</v>
          </cell>
        </row>
        <row r="6">
          <cell r="G6" t="str">
            <v>2015.</v>
          </cell>
        </row>
        <row r="12">
          <cell r="G12" t="str">
            <v>2016.</v>
          </cell>
        </row>
        <row r="13">
          <cell r="G13" t="str">
            <v>2017.</v>
          </cell>
        </row>
        <row r="15">
          <cell r="E15" t="str">
            <v>Prijedlog plana za  2015.</v>
          </cell>
        </row>
        <row r="17">
          <cell r="E17" t="str">
            <v>Projekcija plana za 2016.</v>
          </cell>
          <cell r="I17" t="str">
            <v>2016. I 2017.</v>
          </cell>
        </row>
        <row r="19">
          <cell r="E19" t="str">
            <v>Projekcija plana za 2017</v>
          </cell>
        </row>
      </sheetData>
      <sheetData sheetId="1">
        <row r="8">
          <cell r="D8">
            <v>9609412</v>
          </cell>
        </row>
        <row r="24">
          <cell r="D24">
            <v>3000</v>
          </cell>
        </row>
        <row r="28">
          <cell r="D28">
            <v>22140</v>
          </cell>
          <cell r="J28">
            <v>0</v>
          </cell>
        </row>
        <row r="29">
          <cell r="D29">
            <v>13800</v>
          </cell>
          <cell r="J29">
            <v>0</v>
          </cell>
        </row>
        <row r="30">
          <cell r="D30">
            <v>20600</v>
          </cell>
          <cell r="J30">
            <v>0</v>
          </cell>
        </row>
        <row r="31">
          <cell r="D31">
            <v>3500</v>
          </cell>
          <cell r="J31">
            <v>0</v>
          </cell>
        </row>
        <row r="32">
          <cell r="D32">
            <v>3460</v>
          </cell>
          <cell r="J32">
            <v>0</v>
          </cell>
        </row>
        <row r="33">
          <cell r="D33">
            <v>24933</v>
          </cell>
          <cell r="J33">
            <v>0</v>
          </cell>
        </row>
        <row r="34">
          <cell r="D34">
            <v>21366</v>
          </cell>
          <cell r="J34">
            <v>0</v>
          </cell>
        </row>
        <row r="35">
          <cell r="D35">
            <v>17158</v>
          </cell>
          <cell r="J35">
            <v>0</v>
          </cell>
        </row>
        <row r="36">
          <cell r="D36">
            <v>262693</v>
          </cell>
          <cell r="J36">
            <v>0</v>
          </cell>
        </row>
        <row r="41">
          <cell r="D41">
            <v>79000</v>
          </cell>
          <cell r="J41">
            <v>0</v>
          </cell>
        </row>
        <row r="42">
          <cell r="D42">
            <v>95000</v>
          </cell>
          <cell r="J42">
            <v>0</v>
          </cell>
        </row>
        <row r="43">
          <cell r="D43">
            <v>222</v>
          </cell>
          <cell r="J43">
            <v>0</v>
          </cell>
        </row>
        <row r="44">
          <cell r="D44">
            <v>500</v>
          </cell>
          <cell r="J44">
            <v>0</v>
          </cell>
        </row>
        <row r="45">
          <cell r="D45">
            <v>121500</v>
          </cell>
          <cell r="J45">
            <v>0</v>
          </cell>
        </row>
        <row r="47">
          <cell r="D47">
            <v>31218</v>
          </cell>
          <cell r="J47">
            <v>10000</v>
          </cell>
        </row>
        <row r="49">
          <cell r="D49">
            <v>24171</v>
          </cell>
          <cell r="J49">
            <v>0</v>
          </cell>
        </row>
        <row r="51">
          <cell r="D51">
            <v>2000</v>
          </cell>
          <cell r="J51">
            <v>0</v>
          </cell>
        </row>
        <row r="54">
          <cell r="D54">
            <v>13500</v>
          </cell>
          <cell r="J54">
            <v>0</v>
          </cell>
        </row>
        <row r="55">
          <cell r="D55">
            <v>6720</v>
          </cell>
          <cell r="J55">
            <v>0</v>
          </cell>
        </row>
        <row r="56">
          <cell r="D56">
            <v>0</v>
          </cell>
          <cell r="J56">
            <v>0</v>
          </cell>
        </row>
        <row r="57">
          <cell r="D57">
            <v>5000</v>
          </cell>
          <cell r="J57">
            <v>0</v>
          </cell>
        </row>
        <row r="58">
          <cell r="D58">
            <v>22000</v>
          </cell>
          <cell r="J58">
            <v>0</v>
          </cell>
        </row>
        <row r="59">
          <cell r="D59">
            <v>677502</v>
          </cell>
          <cell r="J59">
            <v>0</v>
          </cell>
        </row>
        <row r="62">
          <cell r="D62">
            <v>0</v>
          </cell>
          <cell r="J62">
            <v>0</v>
          </cell>
        </row>
        <row r="63">
          <cell r="D63">
            <v>9200</v>
          </cell>
          <cell r="J63">
            <v>0</v>
          </cell>
        </row>
        <row r="68">
          <cell r="D68">
            <v>11000</v>
          </cell>
          <cell r="J68">
            <v>0</v>
          </cell>
        </row>
        <row r="69">
          <cell r="D69">
            <v>97117</v>
          </cell>
          <cell r="J69">
            <v>0</v>
          </cell>
        </row>
        <row r="70">
          <cell r="D70">
            <v>3625</v>
          </cell>
          <cell r="J70">
            <v>0</v>
          </cell>
        </row>
        <row r="71">
          <cell r="D71">
            <v>15400</v>
          </cell>
          <cell r="J71">
            <v>0</v>
          </cell>
        </row>
        <row r="79">
          <cell r="D79">
            <v>91924</v>
          </cell>
          <cell r="J79">
            <v>0</v>
          </cell>
        </row>
        <row r="80">
          <cell r="D80">
            <v>0</v>
          </cell>
          <cell r="J80">
            <v>0</v>
          </cell>
        </row>
        <row r="81">
          <cell r="D81">
            <v>0</v>
          </cell>
          <cell r="J81">
            <v>0</v>
          </cell>
        </row>
        <row r="83">
          <cell r="D83">
            <v>24892</v>
          </cell>
          <cell r="J83">
            <v>0</v>
          </cell>
        </row>
        <row r="84">
          <cell r="D84">
            <v>6418</v>
          </cell>
          <cell r="J84">
            <v>0</v>
          </cell>
        </row>
        <row r="89">
          <cell r="D89">
            <v>6180</v>
          </cell>
          <cell r="J89">
            <v>0</v>
          </cell>
        </row>
        <row r="91">
          <cell r="D91">
            <v>7050</v>
          </cell>
          <cell r="J91">
            <v>0</v>
          </cell>
        </row>
        <row r="93">
          <cell r="D93">
            <v>10125</v>
          </cell>
          <cell r="J93">
            <v>0</v>
          </cell>
        </row>
        <row r="94">
          <cell r="D94">
            <v>100</v>
          </cell>
          <cell r="J94">
            <v>0</v>
          </cell>
        </row>
        <row r="95">
          <cell r="D95">
            <v>0</v>
          </cell>
          <cell r="J95">
            <v>0</v>
          </cell>
        </row>
        <row r="96">
          <cell r="D96">
            <v>2880</v>
          </cell>
          <cell r="J96">
            <v>0</v>
          </cell>
        </row>
        <row r="97">
          <cell r="D97">
            <v>8000</v>
          </cell>
          <cell r="J97">
            <v>0</v>
          </cell>
        </row>
        <row r="108">
          <cell r="D108">
            <v>6976</v>
          </cell>
          <cell r="J108">
            <v>0</v>
          </cell>
        </row>
        <row r="119">
          <cell r="D119">
            <v>300</v>
          </cell>
          <cell r="J119">
            <v>0</v>
          </cell>
        </row>
        <row r="120">
          <cell r="D120">
            <v>26800</v>
          </cell>
          <cell r="J120">
            <v>0</v>
          </cell>
        </row>
        <row r="124">
          <cell r="D124">
            <v>3050</v>
          </cell>
          <cell r="J124">
            <v>0</v>
          </cell>
        </row>
        <row r="127">
          <cell r="D127">
            <v>83623</v>
          </cell>
        </row>
        <row r="131">
          <cell r="D131">
            <v>13000</v>
          </cell>
          <cell r="J131">
            <v>0</v>
          </cell>
        </row>
        <row r="132">
          <cell r="D132">
            <v>10000</v>
          </cell>
          <cell r="J132">
            <v>0</v>
          </cell>
        </row>
        <row r="133">
          <cell r="D133">
            <v>0</v>
          </cell>
          <cell r="J133">
            <v>0</v>
          </cell>
        </row>
        <row r="140">
          <cell r="D140">
            <v>28000</v>
          </cell>
          <cell r="J140">
            <v>0</v>
          </cell>
        </row>
        <row r="141">
          <cell r="J141">
            <v>0</v>
          </cell>
        </row>
        <row r="145">
          <cell r="D145">
            <v>0</v>
          </cell>
          <cell r="J145">
            <v>0</v>
          </cell>
        </row>
        <row r="146">
          <cell r="D146">
            <v>10000</v>
          </cell>
          <cell r="J146">
            <v>0</v>
          </cell>
        </row>
        <row r="148">
          <cell r="D148">
            <v>5000</v>
          </cell>
          <cell r="J148">
            <v>0</v>
          </cell>
        </row>
        <row r="149">
          <cell r="D149">
            <v>0</v>
          </cell>
          <cell r="J149">
            <v>0</v>
          </cell>
        </row>
        <row r="150">
          <cell r="D150">
            <v>0</v>
          </cell>
          <cell r="J150">
            <v>0</v>
          </cell>
        </row>
        <row r="153">
          <cell r="D153">
            <v>17623</v>
          </cell>
          <cell r="J153">
            <v>0</v>
          </cell>
        </row>
        <row r="156">
          <cell r="D156">
            <v>0</v>
          </cell>
          <cell r="J156">
            <v>0</v>
          </cell>
        </row>
        <row r="161">
          <cell r="D161">
            <v>9693034.6440000013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1400</v>
          </cell>
        </row>
        <row r="165">
          <cell r="E165">
            <v>0</v>
          </cell>
          <cell r="F165">
            <v>0</v>
          </cell>
          <cell r="G165">
            <v>496762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1502.1</v>
          </cell>
          <cell r="I168">
            <v>0</v>
          </cell>
          <cell r="J168">
            <v>0</v>
          </cell>
          <cell r="K168">
            <v>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421870</v>
          </cell>
          <cell r="J170">
            <v>0</v>
          </cell>
          <cell r="K170">
            <v>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21540.544000000002</v>
          </cell>
          <cell r="I172">
            <v>0</v>
          </cell>
          <cell r="J172">
            <v>0</v>
          </cell>
          <cell r="K172">
            <v>0</v>
          </cell>
        </row>
        <row r="175"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8">
          <cell r="E178">
            <v>1390000</v>
          </cell>
          <cell r="F178">
            <v>40500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7297250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2210</v>
          </cell>
          <cell r="J182">
            <v>0</v>
          </cell>
          <cell r="K182">
            <v>0</v>
          </cell>
        </row>
        <row r="184">
          <cell r="D184">
            <v>20000</v>
          </cell>
        </row>
      </sheetData>
      <sheetData sheetId="2"/>
      <sheetData sheetId="3"/>
      <sheetData sheetId="4"/>
      <sheetData sheetId="5"/>
      <sheetData sheetId="6">
        <row r="27">
          <cell r="B27">
            <v>9673034.6440000013</v>
          </cell>
        </row>
        <row r="40">
          <cell r="B40">
            <v>9673034.6440000013</v>
          </cell>
        </row>
      </sheetData>
      <sheetData sheetId="7">
        <row r="490">
          <cell r="M490">
            <v>9589412</v>
          </cell>
          <cell r="N490">
            <v>9589412</v>
          </cell>
        </row>
        <row r="491">
          <cell r="M491">
            <v>83623</v>
          </cell>
          <cell r="N491">
            <v>83623</v>
          </cell>
        </row>
      </sheetData>
      <sheetData sheetId="8"/>
      <sheetData sheetId="9">
        <row r="2">
          <cell r="C2" t="str">
            <v>Osiguranje uvjeta rada - decentralizacija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6060000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105000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1043300</v>
          </cell>
        </row>
        <row r="21">
          <cell r="E21">
            <v>37500</v>
          </cell>
          <cell r="F21">
            <v>0</v>
          </cell>
          <cell r="G21">
            <v>0</v>
          </cell>
          <cell r="H21">
            <v>5000</v>
          </cell>
          <cell r="I21">
            <v>4000</v>
          </cell>
          <cell r="J21">
            <v>0</v>
          </cell>
          <cell r="K21">
            <v>87000</v>
          </cell>
        </row>
        <row r="26">
          <cell r="E26">
            <v>352608</v>
          </cell>
          <cell r="F26">
            <v>0</v>
          </cell>
          <cell r="G26">
            <v>0</v>
          </cell>
          <cell r="H26">
            <v>10218</v>
          </cell>
          <cell r="I26">
            <v>5000</v>
          </cell>
          <cell r="J26">
            <v>0</v>
          </cell>
          <cell r="K26">
            <v>0</v>
          </cell>
        </row>
        <row r="52">
          <cell r="E52">
            <v>980566</v>
          </cell>
          <cell r="F52">
            <v>0</v>
          </cell>
          <cell r="G52">
            <v>0</v>
          </cell>
          <cell r="H52">
            <v>2877</v>
          </cell>
          <cell r="I52">
            <v>3000</v>
          </cell>
          <cell r="J52">
            <v>0</v>
          </cell>
          <cell r="K52">
            <v>1950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16476</v>
          </cell>
          <cell r="F104">
            <v>0</v>
          </cell>
          <cell r="G104">
            <v>0</v>
          </cell>
          <cell r="H104">
            <v>0</v>
          </cell>
          <cell r="I104">
            <v>21000</v>
          </cell>
          <cell r="J104">
            <v>0</v>
          </cell>
          <cell r="K104">
            <v>0</v>
          </cell>
        </row>
        <row r="122">
          <cell r="E122">
            <v>2850</v>
          </cell>
          <cell r="F122">
            <v>0</v>
          </cell>
          <cell r="G122">
            <v>0</v>
          </cell>
          <cell r="H122">
            <v>200</v>
          </cell>
          <cell r="I122">
            <v>0</v>
          </cell>
          <cell r="J122">
            <v>0</v>
          </cell>
          <cell r="K122">
            <v>0</v>
          </cell>
        </row>
        <row r="129">
          <cell r="F129">
            <v>0</v>
          </cell>
          <cell r="G129">
            <v>0</v>
          </cell>
          <cell r="H129">
            <v>3000</v>
          </cell>
          <cell r="I129">
            <v>38000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15000</v>
          </cell>
          <cell r="H151">
            <v>623</v>
          </cell>
          <cell r="I151">
            <v>2000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0">
        <row r="2">
          <cell r="C2" t="str">
            <v>Prehrana učenika (marenda )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24912</v>
          </cell>
          <cell r="H26">
            <v>0</v>
          </cell>
          <cell r="I26">
            <v>153413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10457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5000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1">
        <row r="2">
          <cell r="C2" t="str">
            <v>Produženi i cjelodnevni boravak</v>
          </cell>
        </row>
        <row r="11">
          <cell r="G11">
            <v>308320</v>
          </cell>
        </row>
        <row r="15">
          <cell r="E15">
            <v>0</v>
          </cell>
          <cell r="F15">
            <v>0</v>
          </cell>
          <cell r="G15">
            <v>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53030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147000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20200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2800</v>
          </cell>
          <cell r="J104">
            <v>0</v>
          </cell>
          <cell r="K104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10000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2">
        <row r="2">
          <cell r="C2" t="str">
            <v>Izborne, unutarnastavne aktivnosti - škola informatike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9">
          <cell r="E129">
            <v>0</v>
          </cell>
          <cell r="F129">
            <v>0</v>
          </cell>
          <cell r="G129">
            <v>10000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3">
        <row r="2">
          <cell r="C2" t="str">
            <v>Natjecanja i susreti u znanju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5000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10000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5000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4">
        <row r="2">
          <cell r="C2" t="str">
            <v>Natjecanja i susreti u sportu (školski sportski klub)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4000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11000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12000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3000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5">
        <row r="2">
          <cell r="C2" t="str">
            <v>Eko škola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2000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3000</v>
          </cell>
          <cell r="G26">
            <v>4000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1000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6">
        <row r="2">
          <cell r="C2" t="str">
            <v>Tiskanje školskog lista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4000</v>
          </cell>
          <cell r="G52">
            <v>5000</v>
          </cell>
          <cell r="H52">
            <v>1125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7">
        <row r="2">
          <cell r="C2" t="str">
            <v>Izvannastavne aktivnosti škola u prirodi, ekskurzije i izleti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8">
        <row r="2">
          <cell r="C2" t="str">
            <v>Rad stručnih vijeća  - voditelj županijskog strućnog vijeća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500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900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19">
        <row r="2">
          <cell r="C2" t="str">
            <v>Pomoćnici u nastavi</v>
          </cell>
        </row>
        <row r="10">
          <cell r="E10">
            <v>0</v>
          </cell>
          <cell r="F10">
            <v>26878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4622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0">
        <row r="2">
          <cell r="C2" t="str">
            <v>Trening životnih vještina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1000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1210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1">
        <row r="2">
          <cell r="C2" t="str">
            <v>Prevencija nasilja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3000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2000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2">
        <row r="2">
          <cell r="C2" t="str">
            <v>Uređenje okoliša - školski otočni  vrt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10000</v>
          </cell>
          <cell r="K26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10000</v>
          </cell>
          <cell r="K52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</sheetData>
      <sheetData sheetId="23">
        <row r="2">
          <cell r="C2">
            <v>0</v>
          </cell>
        </row>
      </sheetData>
      <sheetData sheetId="24">
        <row r="2">
          <cell r="C2">
            <v>0</v>
          </cell>
        </row>
      </sheetData>
      <sheetData sheetId="25">
        <row r="2">
          <cell r="C2">
            <v>0</v>
          </cell>
        </row>
      </sheetData>
      <sheetData sheetId="26">
        <row r="2">
          <cell r="C2">
            <v>0</v>
          </cell>
        </row>
      </sheetData>
      <sheetData sheetId="27">
        <row r="2">
          <cell r="C2">
            <v>0</v>
          </cell>
        </row>
      </sheetData>
      <sheetData sheetId="28">
        <row r="2">
          <cell r="C2">
            <v>0</v>
          </cell>
        </row>
      </sheetData>
      <sheetData sheetId="29">
        <row r="2">
          <cell r="C2">
            <v>0</v>
          </cell>
        </row>
      </sheetData>
      <sheetData sheetId="30">
        <row r="2">
          <cell r="C2">
            <v>0</v>
          </cell>
        </row>
      </sheetData>
      <sheetData sheetId="31">
        <row r="2">
          <cell r="C2">
            <v>0</v>
          </cell>
        </row>
      </sheetData>
      <sheetData sheetId="32">
        <row r="2">
          <cell r="C2">
            <v>0</v>
          </cell>
        </row>
      </sheetData>
      <sheetData sheetId="33">
        <row r="2">
          <cell r="C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XFD1048576"/>
    </sheetView>
  </sheetViews>
  <sheetFormatPr defaultColWidth="11.42578125" defaultRowHeight="12.75" x14ac:dyDescent="0.2"/>
  <cols>
    <col min="1" max="2" width="4.28515625" style="47" customWidth="1"/>
    <col min="3" max="3" width="5.5703125" style="47" customWidth="1"/>
    <col min="4" max="4" width="5.28515625" style="93" customWidth="1"/>
    <col min="5" max="5" width="45.85546875" style="47" customWidth="1"/>
    <col min="6" max="6" width="16.7109375" style="47" customWidth="1"/>
    <col min="7" max="7" width="19.140625" style="47" customWidth="1"/>
    <col min="8" max="8" width="14.140625" style="47" customWidth="1"/>
    <col min="9" max="9" width="10.5703125" style="47" customWidth="1"/>
    <col min="10" max="256" width="11.42578125" style="47"/>
    <col min="257" max="258" width="4.28515625" style="47" customWidth="1"/>
    <col min="259" max="259" width="5.5703125" style="47" customWidth="1"/>
    <col min="260" max="260" width="5.28515625" style="47" customWidth="1"/>
    <col min="261" max="261" width="45.85546875" style="47" customWidth="1"/>
    <col min="262" max="262" width="16.7109375" style="47" customWidth="1"/>
    <col min="263" max="263" width="19.140625" style="47" customWidth="1"/>
    <col min="264" max="264" width="14.140625" style="47" customWidth="1"/>
    <col min="265" max="265" width="10.5703125" style="47" customWidth="1"/>
    <col min="266" max="512" width="11.42578125" style="47"/>
    <col min="513" max="514" width="4.28515625" style="47" customWidth="1"/>
    <col min="515" max="515" width="5.5703125" style="47" customWidth="1"/>
    <col min="516" max="516" width="5.28515625" style="47" customWidth="1"/>
    <col min="517" max="517" width="45.85546875" style="47" customWidth="1"/>
    <col min="518" max="518" width="16.7109375" style="47" customWidth="1"/>
    <col min="519" max="519" width="19.140625" style="47" customWidth="1"/>
    <col min="520" max="520" width="14.140625" style="47" customWidth="1"/>
    <col min="521" max="521" width="10.5703125" style="47" customWidth="1"/>
    <col min="522" max="768" width="11.42578125" style="47"/>
    <col min="769" max="770" width="4.28515625" style="47" customWidth="1"/>
    <col min="771" max="771" width="5.5703125" style="47" customWidth="1"/>
    <col min="772" max="772" width="5.28515625" style="47" customWidth="1"/>
    <col min="773" max="773" width="45.85546875" style="47" customWidth="1"/>
    <col min="774" max="774" width="16.7109375" style="47" customWidth="1"/>
    <col min="775" max="775" width="19.140625" style="47" customWidth="1"/>
    <col min="776" max="776" width="14.140625" style="47" customWidth="1"/>
    <col min="777" max="777" width="10.5703125" style="47" customWidth="1"/>
    <col min="778" max="1024" width="11.42578125" style="47"/>
    <col min="1025" max="1026" width="4.28515625" style="47" customWidth="1"/>
    <col min="1027" max="1027" width="5.5703125" style="47" customWidth="1"/>
    <col min="1028" max="1028" width="5.28515625" style="47" customWidth="1"/>
    <col min="1029" max="1029" width="45.85546875" style="47" customWidth="1"/>
    <col min="1030" max="1030" width="16.7109375" style="47" customWidth="1"/>
    <col min="1031" max="1031" width="19.140625" style="47" customWidth="1"/>
    <col min="1032" max="1032" width="14.140625" style="47" customWidth="1"/>
    <col min="1033" max="1033" width="10.5703125" style="47" customWidth="1"/>
    <col min="1034" max="1280" width="11.42578125" style="47"/>
    <col min="1281" max="1282" width="4.28515625" style="47" customWidth="1"/>
    <col min="1283" max="1283" width="5.5703125" style="47" customWidth="1"/>
    <col min="1284" max="1284" width="5.28515625" style="47" customWidth="1"/>
    <col min="1285" max="1285" width="45.85546875" style="47" customWidth="1"/>
    <col min="1286" max="1286" width="16.7109375" style="47" customWidth="1"/>
    <col min="1287" max="1287" width="19.140625" style="47" customWidth="1"/>
    <col min="1288" max="1288" width="14.140625" style="47" customWidth="1"/>
    <col min="1289" max="1289" width="10.5703125" style="47" customWidth="1"/>
    <col min="1290" max="1536" width="11.42578125" style="47"/>
    <col min="1537" max="1538" width="4.28515625" style="47" customWidth="1"/>
    <col min="1539" max="1539" width="5.5703125" style="47" customWidth="1"/>
    <col min="1540" max="1540" width="5.28515625" style="47" customWidth="1"/>
    <col min="1541" max="1541" width="45.85546875" style="47" customWidth="1"/>
    <col min="1542" max="1542" width="16.7109375" style="47" customWidth="1"/>
    <col min="1543" max="1543" width="19.140625" style="47" customWidth="1"/>
    <col min="1544" max="1544" width="14.140625" style="47" customWidth="1"/>
    <col min="1545" max="1545" width="10.5703125" style="47" customWidth="1"/>
    <col min="1546" max="1792" width="11.42578125" style="47"/>
    <col min="1793" max="1794" width="4.28515625" style="47" customWidth="1"/>
    <col min="1795" max="1795" width="5.5703125" style="47" customWidth="1"/>
    <col min="1796" max="1796" width="5.28515625" style="47" customWidth="1"/>
    <col min="1797" max="1797" width="45.85546875" style="47" customWidth="1"/>
    <col min="1798" max="1798" width="16.7109375" style="47" customWidth="1"/>
    <col min="1799" max="1799" width="19.140625" style="47" customWidth="1"/>
    <col min="1800" max="1800" width="14.140625" style="47" customWidth="1"/>
    <col min="1801" max="1801" width="10.5703125" style="47" customWidth="1"/>
    <col min="1802" max="2048" width="11.42578125" style="47"/>
    <col min="2049" max="2050" width="4.28515625" style="47" customWidth="1"/>
    <col min="2051" max="2051" width="5.5703125" style="47" customWidth="1"/>
    <col min="2052" max="2052" width="5.28515625" style="47" customWidth="1"/>
    <col min="2053" max="2053" width="45.85546875" style="47" customWidth="1"/>
    <col min="2054" max="2054" width="16.7109375" style="47" customWidth="1"/>
    <col min="2055" max="2055" width="19.140625" style="47" customWidth="1"/>
    <col min="2056" max="2056" width="14.140625" style="47" customWidth="1"/>
    <col min="2057" max="2057" width="10.5703125" style="47" customWidth="1"/>
    <col min="2058" max="2304" width="11.42578125" style="47"/>
    <col min="2305" max="2306" width="4.28515625" style="47" customWidth="1"/>
    <col min="2307" max="2307" width="5.5703125" style="47" customWidth="1"/>
    <col min="2308" max="2308" width="5.28515625" style="47" customWidth="1"/>
    <col min="2309" max="2309" width="45.85546875" style="47" customWidth="1"/>
    <col min="2310" max="2310" width="16.7109375" style="47" customWidth="1"/>
    <col min="2311" max="2311" width="19.140625" style="47" customWidth="1"/>
    <col min="2312" max="2312" width="14.140625" style="47" customWidth="1"/>
    <col min="2313" max="2313" width="10.5703125" style="47" customWidth="1"/>
    <col min="2314" max="2560" width="11.42578125" style="47"/>
    <col min="2561" max="2562" width="4.28515625" style="47" customWidth="1"/>
    <col min="2563" max="2563" width="5.5703125" style="47" customWidth="1"/>
    <col min="2564" max="2564" width="5.28515625" style="47" customWidth="1"/>
    <col min="2565" max="2565" width="45.85546875" style="47" customWidth="1"/>
    <col min="2566" max="2566" width="16.7109375" style="47" customWidth="1"/>
    <col min="2567" max="2567" width="19.140625" style="47" customWidth="1"/>
    <col min="2568" max="2568" width="14.140625" style="47" customWidth="1"/>
    <col min="2569" max="2569" width="10.5703125" style="47" customWidth="1"/>
    <col min="2570" max="2816" width="11.42578125" style="47"/>
    <col min="2817" max="2818" width="4.28515625" style="47" customWidth="1"/>
    <col min="2819" max="2819" width="5.5703125" style="47" customWidth="1"/>
    <col min="2820" max="2820" width="5.28515625" style="47" customWidth="1"/>
    <col min="2821" max="2821" width="45.85546875" style="47" customWidth="1"/>
    <col min="2822" max="2822" width="16.7109375" style="47" customWidth="1"/>
    <col min="2823" max="2823" width="19.140625" style="47" customWidth="1"/>
    <col min="2824" max="2824" width="14.140625" style="47" customWidth="1"/>
    <col min="2825" max="2825" width="10.5703125" style="47" customWidth="1"/>
    <col min="2826" max="3072" width="11.42578125" style="47"/>
    <col min="3073" max="3074" width="4.28515625" style="47" customWidth="1"/>
    <col min="3075" max="3075" width="5.5703125" style="47" customWidth="1"/>
    <col min="3076" max="3076" width="5.28515625" style="47" customWidth="1"/>
    <col min="3077" max="3077" width="45.85546875" style="47" customWidth="1"/>
    <col min="3078" max="3078" width="16.7109375" style="47" customWidth="1"/>
    <col min="3079" max="3079" width="19.140625" style="47" customWidth="1"/>
    <col min="3080" max="3080" width="14.140625" style="47" customWidth="1"/>
    <col min="3081" max="3081" width="10.5703125" style="47" customWidth="1"/>
    <col min="3082" max="3328" width="11.42578125" style="47"/>
    <col min="3329" max="3330" width="4.28515625" style="47" customWidth="1"/>
    <col min="3331" max="3331" width="5.5703125" style="47" customWidth="1"/>
    <col min="3332" max="3332" width="5.28515625" style="47" customWidth="1"/>
    <col min="3333" max="3333" width="45.85546875" style="47" customWidth="1"/>
    <col min="3334" max="3334" width="16.7109375" style="47" customWidth="1"/>
    <col min="3335" max="3335" width="19.140625" style="47" customWidth="1"/>
    <col min="3336" max="3336" width="14.140625" style="47" customWidth="1"/>
    <col min="3337" max="3337" width="10.5703125" style="47" customWidth="1"/>
    <col min="3338" max="3584" width="11.42578125" style="47"/>
    <col min="3585" max="3586" width="4.28515625" style="47" customWidth="1"/>
    <col min="3587" max="3587" width="5.5703125" style="47" customWidth="1"/>
    <col min="3588" max="3588" width="5.28515625" style="47" customWidth="1"/>
    <col min="3589" max="3589" width="45.85546875" style="47" customWidth="1"/>
    <col min="3590" max="3590" width="16.7109375" style="47" customWidth="1"/>
    <col min="3591" max="3591" width="19.140625" style="47" customWidth="1"/>
    <col min="3592" max="3592" width="14.140625" style="47" customWidth="1"/>
    <col min="3593" max="3593" width="10.5703125" style="47" customWidth="1"/>
    <col min="3594" max="3840" width="11.42578125" style="47"/>
    <col min="3841" max="3842" width="4.28515625" style="47" customWidth="1"/>
    <col min="3843" max="3843" width="5.5703125" style="47" customWidth="1"/>
    <col min="3844" max="3844" width="5.28515625" style="47" customWidth="1"/>
    <col min="3845" max="3845" width="45.85546875" style="47" customWidth="1"/>
    <col min="3846" max="3846" width="16.7109375" style="47" customWidth="1"/>
    <col min="3847" max="3847" width="19.140625" style="47" customWidth="1"/>
    <col min="3848" max="3848" width="14.140625" style="47" customWidth="1"/>
    <col min="3849" max="3849" width="10.5703125" style="47" customWidth="1"/>
    <col min="3850" max="4096" width="11.42578125" style="47"/>
    <col min="4097" max="4098" width="4.28515625" style="47" customWidth="1"/>
    <col min="4099" max="4099" width="5.5703125" style="47" customWidth="1"/>
    <col min="4100" max="4100" width="5.28515625" style="47" customWidth="1"/>
    <col min="4101" max="4101" width="45.85546875" style="47" customWidth="1"/>
    <col min="4102" max="4102" width="16.7109375" style="47" customWidth="1"/>
    <col min="4103" max="4103" width="19.140625" style="47" customWidth="1"/>
    <col min="4104" max="4104" width="14.140625" style="47" customWidth="1"/>
    <col min="4105" max="4105" width="10.5703125" style="47" customWidth="1"/>
    <col min="4106" max="4352" width="11.42578125" style="47"/>
    <col min="4353" max="4354" width="4.28515625" style="47" customWidth="1"/>
    <col min="4355" max="4355" width="5.5703125" style="47" customWidth="1"/>
    <col min="4356" max="4356" width="5.28515625" style="47" customWidth="1"/>
    <col min="4357" max="4357" width="45.85546875" style="47" customWidth="1"/>
    <col min="4358" max="4358" width="16.7109375" style="47" customWidth="1"/>
    <col min="4359" max="4359" width="19.140625" style="47" customWidth="1"/>
    <col min="4360" max="4360" width="14.140625" style="47" customWidth="1"/>
    <col min="4361" max="4361" width="10.5703125" style="47" customWidth="1"/>
    <col min="4362" max="4608" width="11.42578125" style="47"/>
    <col min="4609" max="4610" width="4.28515625" style="47" customWidth="1"/>
    <col min="4611" max="4611" width="5.5703125" style="47" customWidth="1"/>
    <col min="4612" max="4612" width="5.28515625" style="47" customWidth="1"/>
    <col min="4613" max="4613" width="45.85546875" style="47" customWidth="1"/>
    <col min="4614" max="4614" width="16.7109375" style="47" customWidth="1"/>
    <col min="4615" max="4615" width="19.140625" style="47" customWidth="1"/>
    <col min="4616" max="4616" width="14.140625" style="47" customWidth="1"/>
    <col min="4617" max="4617" width="10.5703125" style="47" customWidth="1"/>
    <col min="4618" max="4864" width="11.42578125" style="47"/>
    <col min="4865" max="4866" width="4.28515625" style="47" customWidth="1"/>
    <col min="4867" max="4867" width="5.5703125" style="47" customWidth="1"/>
    <col min="4868" max="4868" width="5.28515625" style="47" customWidth="1"/>
    <col min="4869" max="4869" width="45.85546875" style="47" customWidth="1"/>
    <col min="4870" max="4870" width="16.7109375" style="47" customWidth="1"/>
    <col min="4871" max="4871" width="19.140625" style="47" customWidth="1"/>
    <col min="4872" max="4872" width="14.140625" style="47" customWidth="1"/>
    <col min="4873" max="4873" width="10.5703125" style="47" customWidth="1"/>
    <col min="4874" max="5120" width="11.42578125" style="47"/>
    <col min="5121" max="5122" width="4.28515625" style="47" customWidth="1"/>
    <col min="5123" max="5123" width="5.5703125" style="47" customWidth="1"/>
    <col min="5124" max="5124" width="5.28515625" style="47" customWidth="1"/>
    <col min="5125" max="5125" width="45.85546875" style="47" customWidth="1"/>
    <col min="5126" max="5126" width="16.7109375" style="47" customWidth="1"/>
    <col min="5127" max="5127" width="19.140625" style="47" customWidth="1"/>
    <col min="5128" max="5128" width="14.140625" style="47" customWidth="1"/>
    <col min="5129" max="5129" width="10.5703125" style="47" customWidth="1"/>
    <col min="5130" max="5376" width="11.42578125" style="47"/>
    <col min="5377" max="5378" width="4.28515625" style="47" customWidth="1"/>
    <col min="5379" max="5379" width="5.5703125" style="47" customWidth="1"/>
    <col min="5380" max="5380" width="5.28515625" style="47" customWidth="1"/>
    <col min="5381" max="5381" width="45.85546875" style="47" customWidth="1"/>
    <col min="5382" max="5382" width="16.7109375" style="47" customWidth="1"/>
    <col min="5383" max="5383" width="19.140625" style="47" customWidth="1"/>
    <col min="5384" max="5384" width="14.140625" style="47" customWidth="1"/>
    <col min="5385" max="5385" width="10.5703125" style="47" customWidth="1"/>
    <col min="5386" max="5632" width="11.42578125" style="47"/>
    <col min="5633" max="5634" width="4.28515625" style="47" customWidth="1"/>
    <col min="5635" max="5635" width="5.5703125" style="47" customWidth="1"/>
    <col min="5636" max="5636" width="5.28515625" style="47" customWidth="1"/>
    <col min="5637" max="5637" width="45.85546875" style="47" customWidth="1"/>
    <col min="5638" max="5638" width="16.7109375" style="47" customWidth="1"/>
    <col min="5639" max="5639" width="19.140625" style="47" customWidth="1"/>
    <col min="5640" max="5640" width="14.140625" style="47" customWidth="1"/>
    <col min="5641" max="5641" width="10.5703125" style="47" customWidth="1"/>
    <col min="5642" max="5888" width="11.42578125" style="47"/>
    <col min="5889" max="5890" width="4.28515625" style="47" customWidth="1"/>
    <col min="5891" max="5891" width="5.5703125" style="47" customWidth="1"/>
    <col min="5892" max="5892" width="5.28515625" style="47" customWidth="1"/>
    <col min="5893" max="5893" width="45.85546875" style="47" customWidth="1"/>
    <col min="5894" max="5894" width="16.7109375" style="47" customWidth="1"/>
    <col min="5895" max="5895" width="19.140625" style="47" customWidth="1"/>
    <col min="5896" max="5896" width="14.140625" style="47" customWidth="1"/>
    <col min="5897" max="5897" width="10.5703125" style="47" customWidth="1"/>
    <col min="5898" max="6144" width="11.42578125" style="47"/>
    <col min="6145" max="6146" width="4.28515625" style="47" customWidth="1"/>
    <col min="6147" max="6147" width="5.5703125" style="47" customWidth="1"/>
    <col min="6148" max="6148" width="5.28515625" style="47" customWidth="1"/>
    <col min="6149" max="6149" width="45.85546875" style="47" customWidth="1"/>
    <col min="6150" max="6150" width="16.7109375" style="47" customWidth="1"/>
    <col min="6151" max="6151" width="19.140625" style="47" customWidth="1"/>
    <col min="6152" max="6152" width="14.140625" style="47" customWidth="1"/>
    <col min="6153" max="6153" width="10.5703125" style="47" customWidth="1"/>
    <col min="6154" max="6400" width="11.42578125" style="47"/>
    <col min="6401" max="6402" width="4.28515625" style="47" customWidth="1"/>
    <col min="6403" max="6403" width="5.5703125" style="47" customWidth="1"/>
    <col min="6404" max="6404" width="5.28515625" style="47" customWidth="1"/>
    <col min="6405" max="6405" width="45.85546875" style="47" customWidth="1"/>
    <col min="6406" max="6406" width="16.7109375" style="47" customWidth="1"/>
    <col min="6407" max="6407" width="19.140625" style="47" customWidth="1"/>
    <col min="6408" max="6408" width="14.140625" style="47" customWidth="1"/>
    <col min="6409" max="6409" width="10.5703125" style="47" customWidth="1"/>
    <col min="6410" max="6656" width="11.42578125" style="47"/>
    <col min="6657" max="6658" width="4.28515625" style="47" customWidth="1"/>
    <col min="6659" max="6659" width="5.5703125" style="47" customWidth="1"/>
    <col min="6660" max="6660" width="5.28515625" style="47" customWidth="1"/>
    <col min="6661" max="6661" width="45.85546875" style="47" customWidth="1"/>
    <col min="6662" max="6662" width="16.7109375" style="47" customWidth="1"/>
    <col min="6663" max="6663" width="19.140625" style="47" customWidth="1"/>
    <col min="6664" max="6664" width="14.140625" style="47" customWidth="1"/>
    <col min="6665" max="6665" width="10.5703125" style="47" customWidth="1"/>
    <col min="6666" max="6912" width="11.42578125" style="47"/>
    <col min="6913" max="6914" width="4.28515625" style="47" customWidth="1"/>
    <col min="6915" max="6915" width="5.5703125" style="47" customWidth="1"/>
    <col min="6916" max="6916" width="5.28515625" style="47" customWidth="1"/>
    <col min="6917" max="6917" width="45.85546875" style="47" customWidth="1"/>
    <col min="6918" max="6918" width="16.7109375" style="47" customWidth="1"/>
    <col min="6919" max="6919" width="19.140625" style="47" customWidth="1"/>
    <col min="6920" max="6920" width="14.140625" style="47" customWidth="1"/>
    <col min="6921" max="6921" width="10.5703125" style="47" customWidth="1"/>
    <col min="6922" max="7168" width="11.42578125" style="47"/>
    <col min="7169" max="7170" width="4.28515625" style="47" customWidth="1"/>
    <col min="7171" max="7171" width="5.5703125" style="47" customWidth="1"/>
    <col min="7172" max="7172" width="5.28515625" style="47" customWidth="1"/>
    <col min="7173" max="7173" width="45.85546875" style="47" customWidth="1"/>
    <col min="7174" max="7174" width="16.7109375" style="47" customWidth="1"/>
    <col min="7175" max="7175" width="19.140625" style="47" customWidth="1"/>
    <col min="7176" max="7176" width="14.140625" style="47" customWidth="1"/>
    <col min="7177" max="7177" width="10.5703125" style="47" customWidth="1"/>
    <col min="7178" max="7424" width="11.42578125" style="47"/>
    <col min="7425" max="7426" width="4.28515625" style="47" customWidth="1"/>
    <col min="7427" max="7427" width="5.5703125" style="47" customWidth="1"/>
    <col min="7428" max="7428" width="5.28515625" style="47" customWidth="1"/>
    <col min="7429" max="7429" width="45.85546875" style="47" customWidth="1"/>
    <col min="7430" max="7430" width="16.7109375" style="47" customWidth="1"/>
    <col min="7431" max="7431" width="19.140625" style="47" customWidth="1"/>
    <col min="7432" max="7432" width="14.140625" style="47" customWidth="1"/>
    <col min="7433" max="7433" width="10.5703125" style="47" customWidth="1"/>
    <col min="7434" max="7680" width="11.42578125" style="47"/>
    <col min="7681" max="7682" width="4.28515625" style="47" customWidth="1"/>
    <col min="7683" max="7683" width="5.5703125" style="47" customWidth="1"/>
    <col min="7684" max="7684" width="5.28515625" style="47" customWidth="1"/>
    <col min="7685" max="7685" width="45.85546875" style="47" customWidth="1"/>
    <col min="7686" max="7686" width="16.7109375" style="47" customWidth="1"/>
    <col min="7687" max="7687" width="19.140625" style="47" customWidth="1"/>
    <col min="7688" max="7688" width="14.140625" style="47" customWidth="1"/>
    <col min="7689" max="7689" width="10.5703125" style="47" customWidth="1"/>
    <col min="7690" max="7936" width="11.42578125" style="47"/>
    <col min="7937" max="7938" width="4.28515625" style="47" customWidth="1"/>
    <col min="7939" max="7939" width="5.5703125" style="47" customWidth="1"/>
    <col min="7940" max="7940" width="5.28515625" style="47" customWidth="1"/>
    <col min="7941" max="7941" width="45.85546875" style="47" customWidth="1"/>
    <col min="7942" max="7942" width="16.7109375" style="47" customWidth="1"/>
    <col min="7943" max="7943" width="19.140625" style="47" customWidth="1"/>
    <col min="7944" max="7944" width="14.140625" style="47" customWidth="1"/>
    <col min="7945" max="7945" width="10.5703125" style="47" customWidth="1"/>
    <col min="7946" max="8192" width="11.42578125" style="47"/>
    <col min="8193" max="8194" width="4.28515625" style="47" customWidth="1"/>
    <col min="8195" max="8195" width="5.5703125" style="47" customWidth="1"/>
    <col min="8196" max="8196" width="5.28515625" style="47" customWidth="1"/>
    <col min="8197" max="8197" width="45.85546875" style="47" customWidth="1"/>
    <col min="8198" max="8198" width="16.7109375" style="47" customWidth="1"/>
    <col min="8199" max="8199" width="19.140625" style="47" customWidth="1"/>
    <col min="8200" max="8200" width="14.140625" style="47" customWidth="1"/>
    <col min="8201" max="8201" width="10.5703125" style="47" customWidth="1"/>
    <col min="8202" max="8448" width="11.42578125" style="47"/>
    <col min="8449" max="8450" width="4.28515625" style="47" customWidth="1"/>
    <col min="8451" max="8451" width="5.5703125" style="47" customWidth="1"/>
    <col min="8452" max="8452" width="5.28515625" style="47" customWidth="1"/>
    <col min="8453" max="8453" width="45.85546875" style="47" customWidth="1"/>
    <col min="8454" max="8454" width="16.7109375" style="47" customWidth="1"/>
    <col min="8455" max="8455" width="19.140625" style="47" customWidth="1"/>
    <col min="8456" max="8456" width="14.140625" style="47" customWidth="1"/>
    <col min="8457" max="8457" width="10.5703125" style="47" customWidth="1"/>
    <col min="8458" max="8704" width="11.42578125" style="47"/>
    <col min="8705" max="8706" width="4.28515625" style="47" customWidth="1"/>
    <col min="8707" max="8707" width="5.5703125" style="47" customWidth="1"/>
    <col min="8708" max="8708" width="5.28515625" style="47" customWidth="1"/>
    <col min="8709" max="8709" width="45.85546875" style="47" customWidth="1"/>
    <col min="8710" max="8710" width="16.7109375" style="47" customWidth="1"/>
    <col min="8711" max="8711" width="19.140625" style="47" customWidth="1"/>
    <col min="8712" max="8712" width="14.140625" style="47" customWidth="1"/>
    <col min="8713" max="8713" width="10.5703125" style="47" customWidth="1"/>
    <col min="8714" max="8960" width="11.42578125" style="47"/>
    <col min="8961" max="8962" width="4.28515625" style="47" customWidth="1"/>
    <col min="8963" max="8963" width="5.5703125" style="47" customWidth="1"/>
    <col min="8964" max="8964" width="5.28515625" style="47" customWidth="1"/>
    <col min="8965" max="8965" width="45.85546875" style="47" customWidth="1"/>
    <col min="8966" max="8966" width="16.7109375" style="47" customWidth="1"/>
    <col min="8967" max="8967" width="19.140625" style="47" customWidth="1"/>
    <col min="8968" max="8968" width="14.140625" style="47" customWidth="1"/>
    <col min="8969" max="8969" width="10.5703125" style="47" customWidth="1"/>
    <col min="8970" max="9216" width="11.42578125" style="47"/>
    <col min="9217" max="9218" width="4.28515625" style="47" customWidth="1"/>
    <col min="9219" max="9219" width="5.5703125" style="47" customWidth="1"/>
    <col min="9220" max="9220" width="5.28515625" style="47" customWidth="1"/>
    <col min="9221" max="9221" width="45.85546875" style="47" customWidth="1"/>
    <col min="9222" max="9222" width="16.7109375" style="47" customWidth="1"/>
    <col min="9223" max="9223" width="19.140625" style="47" customWidth="1"/>
    <col min="9224" max="9224" width="14.140625" style="47" customWidth="1"/>
    <col min="9225" max="9225" width="10.5703125" style="47" customWidth="1"/>
    <col min="9226" max="9472" width="11.42578125" style="47"/>
    <col min="9473" max="9474" width="4.28515625" style="47" customWidth="1"/>
    <col min="9475" max="9475" width="5.5703125" style="47" customWidth="1"/>
    <col min="9476" max="9476" width="5.28515625" style="47" customWidth="1"/>
    <col min="9477" max="9477" width="45.85546875" style="47" customWidth="1"/>
    <col min="9478" max="9478" width="16.7109375" style="47" customWidth="1"/>
    <col min="9479" max="9479" width="19.140625" style="47" customWidth="1"/>
    <col min="9480" max="9480" width="14.140625" style="47" customWidth="1"/>
    <col min="9481" max="9481" width="10.5703125" style="47" customWidth="1"/>
    <col min="9482" max="9728" width="11.42578125" style="47"/>
    <col min="9729" max="9730" width="4.28515625" style="47" customWidth="1"/>
    <col min="9731" max="9731" width="5.5703125" style="47" customWidth="1"/>
    <col min="9732" max="9732" width="5.28515625" style="47" customWidth="1"/>
    <col min="9733" max="9733" width="45.85546875" style="47" customWidth="1"/>
    <col min="9734" max="9734" width="16.7109375" style="47" customWidth="1"/>
    <col min="9735" max="9735" width="19.140625" style="47" customWidth="1"/>
    <col min="9736" max="9736" width="14.140625" style="47" customWidth="1"/>
    <col min="9737" max="9737" width="10.5703125" style="47" customWidth="1"/>
    <col min="9738" max="9984" width="11.42578125" style="47"/>
    <col min="9985" max="9986" width="4.28515625" style="47" customWidth="1"/>
    <col min="9987" max="9987" width="5.5703125" style="47" customWidth="1"/>
    <col min="9988" max="9988" width="5.28515625" style="47" customWidth="1"/>
    <col min="9989" max="9989" width="45.85546875" style="47" customWidth="1"/>
    <col min="9990" max="9990" width="16.7109375" style="47" customWidth="1"/>
    <col min="9991" max="9991" width="19.140625" style="47" customWidth="1"/>
    <col min="9992" max="9992" width="14.140625" style="47" customWidth="1"/>
    <col min="9993" max="9993" width="10.5703125" style="47" customWidth="1"/>
    <col min="9994" max="10240" width="11.42578125" style="47"/>
    <col min="10241" max="10242" width="4.28515625" style="47" customWidth="1"/>
    <col min="10243" max="10243" width="5.5703125" style="47" customWidth="1"/>
    <col min="10244" max="10244" width="5.28515625" style="47" customWidth="1"/>
    <col min="10245" max="10245" width="45.85546875" style="47" customWidth="1"/>
    <col min="10246" max="10246" width="16.7109375" style="47" customWidth="1"/>
    <col min="10247" max="10247" width="19.140625" style="47" customWidth="1"/>
    <col min="10248" max="10248" width="14.140625" style="47" customWidth="1"/>
    <col min="10249" max="10249" width="10.5703125" style="47" customWidth="1"/>
    <col min="10250" max="10496" width="11.42578125" style="47"/>
    <col min="10497" max="10498" width="4.28515625" style="47" customWidth="1"/>
    <col min="10499" max="10499" width="5.5703125" style="47" customWidth="1"/>
    <col min="10500" max="10500" width="5.28515625" style="47" customWidth="1"/>
    <col min="10501" max="10501" width="45.85546875" style="47" customWidth="1"/>
    <col min="10502" max="10502" width="16.7109375" style="47" customWidth="1"/>
    <col min="10503" max="10503" width="19.140625" style="47" customWidth="1"/>
    <col min="10504" max="10504" width="14.140625" style="47" customWidth="1"/>
    <col min="10505" max="10505" width="10.5703125" style="47" customWidth="1"/>
    <col min="10506" max="10752" width="11.42578125" style="47"/>
    <col min="10753" max="10754" width="4.28515625" style="47" customWidth="1"/>
    <col min="10755" max="10755" width="5.5703125" style="47" customWidth="1"/>
    <col min="10756" max="10756" width="5.28515625" style="47" customWidth="1"/>
    <col min="10757" max="10757" width="45.85546875" style="47" customWidth="1"/>
    <col min="10758" max="10758" width="16.7109375" style="47" customWidth="1"/>
    <col min="10759" max="10759" width="19.140625" style="47" customWidth="1"/>
    <col min="10760" max="10760" width="14.140625" style="47" customWidth="1"/>
    <col min="10761" max="10761" width="10.5703125" style="47" customWidth="1"/>
    <col min="10762" max="11008" width="11.42578125" style="47"/>
    <col min="11009" max="11010" width="4.28515625" style="47" customWidth="1"/>
    <col min="11011" max="11011" width="5.5703125" style="47" customWidth="1"/>
    <col min="11012" max="11012" width="5.28515625" style="47" customWidth="1"/>
    <col min="11013" max="11013" width="45.85546875" style="47" customWidth="1"/>
    <col min="11014" max="11014" width="16.7109375" style="47" customWidth="1"/>
    <col min="11015" max="11015" width="19.140625" style="47" customWidth="1"/>
    <col min="11016" max="11016" width="14.140625" style="47" customWidth="1"/>
    <col min="11017" max="11017" width="10.5703125" style="47" customWidth="1"/>
    <col min="11018" max="11264" width="11.42578125" style="47"/>
    <col min="11265" max="11266" width="4.28515625" style="47" customWidth="1"/>
    <col min="11267" max="11267" width="5.5703125" style="47" customWidth="1"/>
    <col min="11268" max="11268" width="5.28515625" style="47" customWidth="1"/>
    <col min="11269" max="11269" width="45.85546875" style="47" customWidth="1"/>
    <col min="11270" max="11270" width="16.7109375" style="47" customWidth="1"/>
    <col min="11271" max="11271" width="19.140625" style="47" customWidth="1"/>
    <col min="11272" max="11272" width="14.140625" style="47" customWidth="1"/>
    <col min="11273" max="11273" width="10.5703125" style="47" customWidth="1"/>
    <col min="11274" max="11520" width="11.42578125" style="47"/>
    <col min="11521" max="11522" width="4.28515625" style="47" customWidth="1"/>
    <col min="11523" max="11523" width="5.5703125" style="47" customWidth="1"/>
    <col min="11524" max="11524" width="5.28515625" style="47" customWidth="1"/>
    <col min="11525" max="11525" width="45.85546875" style="47" customWidth="1"/>
    <col min="11526" max="11526" width="16.7109375" style="47" customWidth="1"/>
    <col min="11527" max="11527" width="19.140625" style="47" customWidth="1"/>
    <col min="11528" max="11528" width="14.140625" style="47" customWidth="1"/>
    <col min="11529" max="11529" width="10.5703125" style="47" customWidth="1"/>
    <col min="11530" max="11776" width="11.42578125" style="47"/>
    <col min="11777" max="11778" width="4.28515625" style="47" customWidth="1"/>
    <col min="11779" max="11779" width="5.5703125" style="47" customWidth="1"/>
    <col min="11780" max="11780" width="5.28515625" style="47" customWidth="1"/>
    <col min="11781" max="11781" width="45.85546875" style="47" customWidth="1"/>
    <col min="11782" max="11782" width="16.7109375" style="47" customWidth="1"/>
    <col min="11783" max="11783" width="19.140625" style="47" customWidth="1"/>
    <col min="11784" max="11784" width="14.140625" style="47" customWidth="1"/>
    <col min="11785" max="11785" width="10.5703125" style="47" customWidth="1"/>
    <col min="11786" max="12032" width="11.42578125" style="47"/>
    <col min="12033" max="12034" width="4.28515625" style="47" customWidth="1"/>
    <col min="12035" max="12035" width="5.5703125" style="47" customWidth="1"/>
    <col min="12036" max="12036" width="5.28515625" style="47" customWidth="1"/>
    <col min="12037" max="12037" width="45.85546875" style="47" customWidth="1"/>
    <col min="12038" max="12038" width="16.7109375" style="47" customWidth="1"/>
    <col min="12039" max="12039" width="19.140625" style="47" customWidth="1"/>
    <col min="12040" max="12040" width="14.140625" style="47" customWidth="1"/>
    <col min="12041" max="12041" width="10.5703125" style="47" customWidth="1"/>
    <col min="12042" max="12288" width="11.42578125" style="47"/>
    <col min="12289" max="12290" width="4.28515625" style="47" customWidth="1"/>
    <col min="12291" max="12291" width="5.5703125" style="47" customWidth="1"/>
    <col min="12292" max="12292" width="5.28515625" style="47" customWidth="1"/>
    <col min="12293" max="12293" width="45.85546875" style="47" customWidth="1"/>
    <col min="12294" max="12294" width="16.7109375" style="47" customWidth="1"/>
    <col min="12295" max="12295" width="19.140625" style="47" customWidth="1"/>
    <col min="12296" max="12296" width="14.140625" style="47" customWidth="1"/>
    <col min="12297" max="12297" width="10.5703125" style="47" customWidth="1"/>
    <col min="12298" max="12544" width="11.42578125" style="47"/>
    <col min="12545" max="12546" width="4.28515625" style="47" customWidth="1"/>
    <col min="12547" max="12547" width="5.5703125" style="47" customWidth="1"/>
    <col min="12548" max="12548" width="5.28515625" style="47" customWidth="1"/>
    <col min="12549" max="12549" width="45.85546875" style="47" customWidth="1"/>
    <col min="12550" max="12550" width="16.7109375" style="47" customWidth="1"/>
    <col min="12551" max="12551" width="19.140625" style="47" customWidth="1"/>
    <col min="12552" max="12552" width="14.140625" style="47" customWidth="1"/>
    <col min="12553" max="12553" width="10.5703125" style="47" customWidth="1"/>
    <col min="12554" max="12800" width="11.42578125" style="47"/>
    <col min="12801" max="12802" width="4.28515625" style="47" customWidth="1"/>
    <col min="12803" max="12803" width="5.5703125" style="47" customWidth="1"/>
    <col min="12804" max="12804" width="5.28515625" style="47" customWidth="1"/>
    <col min="12805" max="12805" width="45.85546875" style="47" customWidth="1"/>
    <col min="12806" max="12806" width="16.7109375" style="47" customWidth="1"/>
    <col min="12807" max="12807" width="19.140625" style="47" customWidth="1"/>
    <col min="12808" max="12808" width="14.140625" style="47" customWidth="1"/>
    <col min="12809" max="12809" width="10.5703125" style="47" customWidth="1"/>
    <col min="12810" max="13056" width="11.42578125" style="47"/>
    <col min="13057" max="13058" width="4.28515625" style="47" customWidth="1"/>
    <col min="13059" max="13059" width="5.5703125" style="47" customWidth="1"/>
    <col min="13060" max="13060" width="5.28515625" style="47" customWidth="1"/>
    <col min="13061" max="13061" width="45.85546875" style="47" customWidth="1"/>
    <col min="13062" max="13062" width="16.7109375" style="47" customWidth="1"/>
    <col min="13063" max="13063" width="19.140625" style="47" customWidth="1"/>
    <col min="13064" max="13064" width="14.140625" style="47" customWidth="1"/>
    <col min="13065" max="13065" width="10.5703125" style="47" customWidth="1"/>
    <col min="13066" max="13312" width="11.42578125" style="47"/>
    <col min="13313" max="13314" width="4.28515625" style="47" customWidth="1"/>
    <col min="13315" max="13315" width="5.5703125" style="47" customWidth="1"/>
    <col min="13316" max="13316" width="5.28515625" style="47" customWidth="1"/>
    <col min="13317" max="13317" width="45.85546875" style="47" customWidth="1"/>
    <col min="13318" max="13318" width="16.7109375" style="47" customWidth="1"/>
    <col min="13319" max="13319" width="19.140625" style="47" customWidth="1"/>
    <col min="13320" max="13320" width="14.140625" style="47" customWidth="1"/>
    <col min="13321" max="13321" width="10.5703125" style="47" customWidth="1"/>
    <col min="13322" max="13568" width="11.42578125" style="47"/>
    <col min="13569" max="13570" width="4.28515625" style="47" customWidth="1"/>
    <col min="13571" max="13571" width="5.5703125" style="47" customWidth="1"/>
    <col min="13572" max="13572" width="5.28515625" style="47" customWidth="1"/>
    <col min="13573" max="13573" width="45.85546875" style="47" customWidth="1"/>
    <col min="13574" max="13574" width="16.7109375" style="47" customWidth="1"/>
    <col min="13575" max="13575" width="19.140625" style="47" customWidth="1"/>
    <col min="13576" max="13576" width="14.140625" style="47" customWidth="1"/>
    <col min="13577" max="13577" width="10.5703125" style="47" customWidth="1"/>
    <col min="13578" max="13824" width="11.42578125" style="47"/>
    <col min="13825" max="13826" width="4.28515625" style="47" customWidth="1"/>
    <col min="13827" max="13827" width="5.5703125" style="47" customWidth="1"/>
    <col min="13828" max="13828" width="5.28515625" style="47" customWidth="1"/>
    <col min="13829" max="13829" width="45.85546875" style="47" customWidth="1"/>
    <col min="13830" max="13830" width="16.7109375" style="47" customWidth="1"/>
    <col min="13831" max="13831" width="19.140625" style="47" customWidth="1"/>
    <col min="13832" max="13832" width="14.140625" style="47" customWidth="1"/>
    <col min="13833" max="13833" width="10.5703125" style="47" customWidth="1"/>
    <col min="13834" max="14080" width="11.42578125" style="47"/>
    <col min="14081" max="14082" width="4.28515625" style="47" customWidth="1"/>
    <col min="14083" max="14083" width="5.5703125" style="47" customWidth="1"/>
    <col min="14084" max="14084" width="5.28515625" style="47" customWidth="1"/>
    <col min="14085" max="14085" width="45.85546875" style="47" customWidth="1"/>
    <col min="14086" max="14086" width="16.7109375" style="47" customWidth="1"/>
    <col min="14087" max="14087" width="19.140625" style="47" customWidth="1"/>
    <col min="14088" max="14088" width="14.140625" style="47" customWidth="1"/>
    <col min="14089" max="14089" width="10.5703125" style="47" customWidth="1"/>
    <col min="14090" max="14336" width="11.42578125" style="47"/>
    <col min="14337" max="14338" width="4.28515625" style="47" customWidth="1"/>
    <col min="14339" max="14339" width="5.5703125" style="47" customWidth="1"/>
    <col min="14340" max="14340" width="5.28515625" style="47" customWidth="1"/>
    <col min="14341" max="14341" width="45.85546875" style="47" customWidth="1"/>
    <col min="14342" max="14342" width="16.7109375" style="47" customWidth="1"/>
    <col min="14343" max="14343" width="19.140625" style="47" customWidth="1"/>
    <col min="14344" max="14344" width="14.140625" style="47" customWidth="1"/>
    <col min="14345" max="14345" width="10.5703125" style="47" customWidth="1"/>
    <col min="14346" max="14592" width="11.42578125" style="47"/>
    <col min="14593" max="14594" width="4.28515625" style="47" customWidth="1"/>
    <col min="14595" max="14595" width="5.5703125" style="47" customWidth="1"/>
    <col min="14596" max="14596" width="5.28515625" style="47" customWidth="1"/>
    <col min="14597" max="14597" width="45.85546875" style="47" customWidth="1"/>
    <col min="14598" max="14598" width="16.7109375" style="47" customWidth="1"/>
    <col min="14599" max="14599" width="19.140625" style="47" customWidth="1"/>
    <col min="14600" max="14600" width="14.140625" style="47" customWidth="1"/>
    <col min="14601" max="14601" width="10.5703125" style="47" customWidth="1"/>
    <col min="14602" max="14848" width="11.42578125" style="47"/>
    <col min="14849" max="14850" width="4.28515625" style="47" customWidth="1"/>
    <col min="14851" max="14851" width="5.5703125" style="47" customWidth="1"/>
    <col min="14852" max="14852" width="5.28515625" style="47" customWidth="1"/>
    <col min="14853" max="14853" width="45.85546875" style="47" customWidth="1"/>
    <col min="14854" max="14854" width="16.7109375" style="47" customWidth="1"/>
    <col min="14855" max="14855" width="19.140625" style="47" customWidth="1"/>
    <col min="14856" max="14856" width="14.140625" style="47" customWidth="1"/>
    <col min="14857" max="14857" width="10.5703125" style="47" customWidth="1"/>
    <col min="14858" max="15104" width="11.42578125" style="47"/>
    <col min="15105" max="15106" width="4.28515625" style="47" customWidth="1"/>
    <col min="15107" max="15107" width="5.5703125" style="47" customWidth="1"/>
    <col min="15108" max="15108" width="5.28515625" style="47" customWidth="1"/>
    <col min="15109" max="15109" width="45.85546875" style="47" customWidth="1"/>
    <col min="15110" max="15110" width="16.7109375" style="47" customWidth="1"/>
    <col min="15111" max="15111" width="19.140625" style="47" customWidth="1"/>
    <col min="15112" max="15112" width="14.140625" style="47" customWidth="1"/>
    <col min="15113" max="15113" width="10.5703125" style="47" customWidth="1"/>
    <col min="15114" max="15360" width="11.42578125" style="47"/>
    <col min="15361" max="15362" width="4.28515625" style="47" customWidth="1"/>
    <col min="15363" max="15363" width="5.5703125" style="47" customWidth="1"/>
    <col min="15364" max="15364" width="5.28515625" style="47" customWidth="1"/>
    <col min="15365" max="15365" width="45.85546875" style="47" customWidth="1"/>
    <col min="15366" max="15366" width="16.7109375" style="47" customWidth="1"/>
    <col min="15367" max="15367" width="19.140625" style="47" customWidth="1"/>
    <col min="15368" max="15368" width="14.140625" style="47" customWidth="1"/>
    <col min="15369" max="15369" width="10.5703125" style="47" customWidth="1"/>
    <col min="15370" max="15616" width="11.42578125" style="47"/>
    <col min="15617" max="15618" width="4.28515625" style="47" customWidth="1"/>
    <col min="15619" max="15619" width="5.5703125" style="47" customWidth="1"/>
    <col min="15620" max="15620" width="5.28515625" style="47" customWidth="1"/>
    <col min="15621" max="15621" width="45.85546875" style="47" customWidth="1"/>
    <col min="15622" max="15622" width="16.7109375" style="47" customWidth="1"/>
    <col min="15623" max="15623" width="19.140625" style="47" customWidth="1"/>
    <col min="15624" max="15624" width="14.140625" style="47" customWidth="1"/>
    <col min="15625" max="15625" width="10.5703125" style="47" customWidth="1"/>
    <col min="15626" max="15872" width="11.42578125" style="47"/>
    <col min="15873" max="15874" width="4.28515625" style="47" customWidth="1"/>
    <col min="15875" max="15875" width="5.5703125" style="47" customWidth="1"/>
    <col min="15876" max="15876" width="5.28515625" style="47" customWidth="1"/>
    <col min="15877" max="15877" width="45.85546875" style="47" customWidth="1"/>
    <col min="15878" max="15878" width="16.7109375" style="47" customWidth="1"/>
    <col min="15879" max="15879" width="19.140625" style="47" customWidth="1"/>
    <col min="15880" max="15880" width="14.140625" style="47" customWidth="1"/>
    <col min="15881" max="15881" width="10.5703125" style="47" customWidth="1"/>
    <col min="15882" max="16128" width="11.42578125" style="47"/>
    <col min="16129" max="16130" width="4.28515625" style="47" customWidth="1"/>
    <col min="16131" max="16131" width="5.5703125" style="47" customWidth="1"/>
    <col min="16132" max="16132" width="5.28515625" style="47" customWidth="1"/>
    <col min="16133" max="16133" width="45.85546875" style="47" customWidth="1"/>
    <col min="16134" max="16134" width="16.7109375" style="47" customWidth="1"/>
    <col min="16135" max="16135" width="19.140625" style="47" customWidth="1"/>
    <col min="16136" max="16136" width="14.140625" style="47" customWidth="1"/>
    <col min="16137" max="16137" width="10.5703125" style="47" customWidth="1"/>
    <col min="16138" max="16384" width="11.42578125" style="47"/>
  </cols>
  <sheetData>
    <row r="1" spans="1:9" ht="37.5" customHeight="1" x14ac:dyDescent="0.25">
      <c r="A1" s="1" t="s">
        <v>233</v>
      </c>
      <c r="C1" s="3"/>
      <c r="D1" s="66"/>
      <c r="E1" s="66"/>
      <c r="F1" s="66"/>
      <c r="G1" s="2" t="str">
        <f>'[1]POČETNA i upute'!$G$6</f>
        <v>2015.</v>
      </c>
      <c r="H1" s="89" t="s">
        <v>234</v>
      </c>
      <c r="I1" s="89"/>
    </row>
    <row r="2" spans="1:9" ht="25.5" customHeight="1" x14ac:dyDescent="0.25">
      <c r="A2" s="66"/>
      <c r="B2" s="1"/>
      <c r="C2" s="66"/>
      <c r="D2" s="66"/>
      <c r="E2" s="3"/>
      <c r="F2" s="4" t="s">
        <v>235</v>
      </c>
      <c r="G2" s="5" t="str">
        <f>'[1]POČETNA i upute'!I17</f>
        <v>2016. I 2017.</v>
      </c>
      <c r="H2" s="89" t="s">
        <v>234</v>
      </c>
      <c r="I2" s="89"/>
    </row>
    <row r="3" spans="1:9" s="90" customFormat="1" ht="26.25" customHeight="1" x14ac:dyDescent="0.2">
      <c r="A3" s="71" t="s">
        <v>236</v>
      </c>
      <c r="B3" s="71"/>
      <c r="C3" s="71"/>
      <c r="D3" s="71"/>
      <c r="E3" s="71"/>
      <c r="F3" s="71"/>
      <c r="G3" s="72"/>
      <c r="H3" s="72"/>
    </row>
    <row r="4" spans="1:9" ht="25.5" customHeight="1" x14ac:dyDescent="0.2">
      <c r="A4" s="71"/>
      <c r="B4" s="71"/>
      <c r="C4" s="71"/>
      <c r="D4" s="71"/>
      <c r="E4" s="71"/>
      <c r="F4" s="71"/>
      <c r="G4" s="71"/>
      <c r="H4" s="73"/>
    </row>
    <row r="5" spans="1:9" ht="9" customHeight="1" x14ac:dyDescent="0.25">
      <c r="A5" s="6"/>
      <c r="B5" s="7"/>
      <c r="C5" s="7"/>
      <c r="D5" s="7"/>
      <c r="E5" s="7"/>
      <c r="F5" s="67"/>
      <c r="G5" s="67"/>
      <c r="H5" s="67"/>
    </row>
    <row r="6" spans="1:9" ht="35.25" customHeight="1" x14ac:dyDescent="0.25">
      <c r="A6" s="8"/>
      <c r="B6" s="9"/>
      <c r="C6" s="9"/>
      <c r="D6" s="10"/>
      <c r="E6" s="11"/>
      <c r="F6" s="12" t="str">
        <f>'[1]POČETNA i upute'!$E$15</f>
        <v>Prijedlog plana za  2015.</v>
      </c>
      <c r="G6" s="12" t="str">
        <f>'[1]POČETNA i upute'!$E$17</f>
        <v>Projekcija plana za 2016.</v>
      </c>
      <c r="H6" s="12" t="str">
        <f>'[1]POČETNA i upute'!$E$19</f>
        <v>Projekcija plana za 2017</v>
      </c>
    </row>
    <row r="7" spans="1:9" ht="27.75" customHeight="1" x14ac:dyDescent="0.25">
      <c r="A7" s="74" t="s">
        <v>237</v>
      </c>
      <c r="B7" s="69"/>
      <c r="C7" s="69"/>
      <c r="D7" s="69"/>
      <c r="E7" s="75"/>
      <c r="F7" s="13">
        <f>F8+F9</f>
        <v>9673034.6440000013</v>
      </c>
      <c r="G7" s="13">
        <f>G8+G9</f>
        <v>9673034.6440000013</v>
      </c>
      <c r="H7" s="13">
        <f>H8+H9</f>
        <v>9673034.6440000013</v>
      </c>
    </row>
    <row r="8" spans="1:9" ht="22.5" customHeight="1" x14ac:dyDescent="0.25">
      <c r="A8" s="74" t="s">
        <v>238</v>
      </c>
      <c r="B8" s="69"/>
      <c r="C8" s="69"/>
      <c r="D8" s="69"/>
      <c r="E8" s="75"/>
      <c r="F8" s="14">
        <f>[1]glavna!$D$161-[1]glavna!$D$184</f>
        <v>9673034.6440000013</v>
      </c>
      <c r="G8" s="15">
        <f>'[1]plan 2'!$B$27</f>
        <v>9673034.6440000013</v>
      </c>
      <c r="H8" s="15">
        <f>'[1]plan 2'!$B$40</f>
        <v>9673034.6440000013</v>
      </c>
    </row>
    <row r="9" spans="1:9" ht="22.5" customHeight="1" x14ac:dyDescent="0.25">
      <c r="A9" s="76" t="s">
        <v>239</v>
      </c>
      <c r="B9" s="75"/>
      <c r="C9" s="75"/>
      <c r="D9" s="75"/>
      <c r="E9" s="75"/>
      <c r="F9" s="14">
        <v>0</v>
      </c>
      <c r="G9" s="14">
        <v>0</v>
      </c>
      <c r="H9" s="14">
        <v>0</v>
      </c>
    </row>
    <row r="10" spans="1:9" ht="22.5" customHeight="1" x14ac:dyDescent="0.25">
      <c r="A10" s="16" t="s">
        <v>240</v>
      </c>
      <c r="B10" s="65"/>
      <c r="C10" s="65"/>
      <c r="D10" s="65"/>
      <c r="E10" s="65"/>
      <c r="F10" s="14">
        <f>F11+F12</f>
        <v>9693035</v>
      </c>
      <c r="G10" s="14">
        <f>G11+G12</f>
        <v>9673035</v>
      </c>
      <c r="H10" s="14">
        <f>H11+H12</f>
        <v>9673035</v>
      </c>
    </row>
    <row r="11" spans="1:9" ht="22.5" customHeight="1" x14ac:dyDescent="0.25">
      <c r="A11" s="68" t="s">
        <v>241</v>
      </c>
      <c r="B11" s="69"/>
      <c r="C11" s="69"/>
      <c r="D11" s="69"/>
      <c r="E11" s="70"/>
      <c r="F11" s="13">
        <f>[1]glavna!$D$8</f>
        <v>9609412</v>
      </c>
      <c r="G11" s="15">
        <f>'[1]plan 3'!$M$490</f>
        <v>9589412</v>
      </c>
      <c r="H11" s="15">
        <f>'[1]plan 3'!$N$490</f>
        <v>9589412</v>
      </c>
    </row>
    <row r="12" spans="1:9" ht="22.5" customHeight="1" x14ac:dyDescent="0.25">
      <c r="A12" s="76" t="s">
        <v>242</v>
      </c>
      <c r="B12" s="75"/>
      <c r="C12" s="75"/>
      <c r="D12" s="75"/>
      <c r="E12" s="75"/>
      <c r="F12" s="13">
        <f>[1]glavna!$D$127</f>
        <v>83623</v>
      </c>
      <c r="G12" s="15">
        <f>'[1]plan 3'!$M$491</f>
        <v>83623</v>
      </c>
      <c r="H12" s="15">
        <f>'[1]plan 3'!$N$491</f>
        <v>83623</v>
      </c>
    </row>
    <row r="13" spans="1:9" ht="22.5" customHeight="1" x14ac:dyDescent="0.25">
      <c r="A13" s="68" t="s">
        <v>243</v>
      </c>
      <c r="B13" s="69"/>
      <c r="C13" s="69"/>
      <c r="D13" s="69"/>
      <c r="E13" s="69"/>
      <c r="F13" s="13">
        <f>+F7-F10</f>
        <v>-20000.355999998748</v>
      </c>
      <c r="G13" s="13">
        <f>+G7-G10</f>
        <v>-0.35599999874830246</v>
      </c>
      <c r="H13" s="13">
        <f>+H7-H10</f>
        <v>-0.35599999874830246</v>
      </c>
    </row>
    <row r="14" spans="1:9" ht="25.5" customHeight="1" x14ac:dyDescent="0.2">
      <c r="A14" s="71"/>
      <c r="B14" s="77"/>
      <c r="C14" s="77"/>
      <c r="D14" s="77"/>
      <c r="E14" s="77"/>
      <c r="F14" s="73"/>
      <c r="G14" s="73"/>
      <c r="H14" s="73"/>
    </row>
    <row r="15" spans="1:9" ht="27.75" customHeight="1" x14ac:dyDescent="0.25">
      <c r="A15" s="8"/>
      <c r="B15" s="9"/>
      <c r="C15" s="9"/>
      <c r="D15" s="10"/>
      <c r="E15" s="11"/>
      <c r="F15" s="17" t="str">
        <f>'[1]POČETNA i upute'!$E$15</f>
        <v>Prijedlog plana za  2015.</v>
      </c>
      <c r="G15" s="17" t="str">
        <f>'[1]POČETNA i upute'!$E$17</f>
        <v>Projekcija plana za 2016.</v>
      </c>
      <c r="H15" s="12" t="str">
        <f>'[1]POČETNA i upute'!$E$19</f>
        <v>Projekcija plana za 2017</v>
      </c>
    </row>
    <row r="16" spans="1:9" ht="22.5" customHeight="1" x14ac:dyDescent="0.25">
      <c r="A16" s="74" t="s">
        <v>244</v>
      </c>
      <c r="B16" s="69"/>
      <c r="C16" s="69"/>
      <c r="D16" s="69"/>
      <c r="E16" s="75"/>
      <c r="F16" s="14">
        <f>'[1]POČETNA i upute'!$G$2</f>
        <v>20000</v>
      </c>
      <c r="G16" s="18">
        <f>'[1]POČETNA i upute'!$H$2</f>
        <v>0</v>
      </c>
      <c r="H16" s="18">
        <f>'[1]POČETNA i upute'!$I$2</f>
        <v>0</v>
      </c>
    </row>
    <row r="17" spans="1:8" s="3" customFormat="1" ht="25.5" customHeight="1" x14ac:dyDescent="0.25">
      <c r="A17" s="78"/>
      <c r="B17" s="77"/>
      <c r="C17" s="77"/>
      <c r="D17" s="77"/>
      <c r="E17" s="77"/>
      <c r="F17" s="73"/>
      <c r="G17" s="73"/>
      <c r="H17" s="73"/>
    </row>
    <row r="18" spans="1:8" s="3" customFormat="1" ht="27.75" customHeight="1" x14ac:dyDescent="0.25">
      <c r="A18" s="8"/>
      <c r="B18" s="9"/>
      <c r="C18" s="9"/>
      <c r="D18" s="10"/>
      <c r="E18" s="11"/>
      <c r="F18" s="17" t="str">
        <f>'[1]POČETNA i upute'!$E$15</f>
        <v>Prijedlog plana za  2015.</v>
      </c>
      <c r="G18" s="17" t="str">
        <f>'[1]POČETNA i upute'!$E$17</f>
        <v>Projekcija plana za 2016.</v>
      </c>
      <c r="H18" s="17" t="str">
        <f>'[1]POČETNA i upute'!$E$19</f>
        <v>Projekcija plana za 2017</v>
      </c>
    </row>
    <row r="19" spans="1:8" s="3" customFormat="1" ht="22.5" customHeight="1" x14ac:dyDescent="0.25">
      <c r="A19" s="74" t="s">
        <v>245</v>
      </c>
      <c r="B19" s="69"/>
      <c r="C19" s="69"/>
      <c r="D19" s="69"/>
      <c r="E19" s="69"/>
      <c r="F19" s="14"/>
      <c r="G19" s="19"/>
      <c r="H19" s="19"/>
    </row>
    <row r="20" spans="1:8" s="3" customFormat="1" ht="22.5" customHeight="1" x14ac:dyDescent="0.25">
      <c r="A20" s="74" t="s">
        <v>246</v>
      </c>
      <c r="B20" s="69"/>
      <c r="C20" s="69"/>
      <c r="D20" s="69"/>
      <c r="E20" s="69"/>
      <c r="F20" s="14"/>
      <c r="G20" s="20"/>
      <c r="H20" s="20"/>
    </row>
    <row r="21" spans="1:8" s="3" customFormat="1" ht="22.5" customHeight="1" x14ac:dyDescent="0.25">
      <c r="A21" s="68" t="s">
        <v>247</v>
      </c>
      <c r="B21" s="69"/>
      <c r="C21" s="69"/>
      <c r="D21" s="69"/>
      <c r="E21" s="69"/>
      <c r="F21" s="14"/>
      <c r="G21" s="20"/>
      <c r="H21" s="20"/>
    </row>
    <row r="22" spans="1:8" s="3" customFormat="1" ht="15" customHeight="1" x14ac:dyDescent="0.25">
      <c r="A22" s="21"/>
      <c r="B22" s="22"/>
      <c r="C22" s="64"/>
      <c r="D22" s="23"/>
      <c r="E22" s="22"/>
      <c r="F22" s="19"/>
      <c r="G22" s="20"/>
      <c r="H22" s="20"/>
    </row>
    <row r="23" spans="1:8" s="3" customFormat="1" ht="22.5" customHeight="1" x14ac:dyDescent="0.25">
      <c r="A23" s="68" t="s">
        <v>248</v>
      </c>
      <c r="B23" s="69"/>
      <c r="C23" s="69"/>
      <c r="D23" s="69"/>
      <c r="E23" s="69"/>
      <c r="F23" s="14">
        <f>SUM(F13,F16,F21)</f>
        <v>-0.35599999874830246</v>
      </c>
      <c r="G23" s="14">
        <f>SUM(G13,G16,G21)</f>
        <v>-0.35599999874830246</v>
      </c>
      <c r="H23" s="14">
        <f>SUM(H13,H16,H21)</f>
        <v>-0.35599999874830246</v>
      </c>
    </row>
    <row r="24" spans="1:8" s="3" customFormat="1" ht="18" customHeight="1" x14ac:dyDescent="0.25">
      <c r="A24" s="91"/>
      <c r="B24" s="92"/>
      <c r="C24" s="92"/>
      <c r="D24" s="92"/>
      <c r="E24" s="92"/>
      <c r="G24" s="47"/>
      <c r="H24" s="47"/>
    </row>
    <row r="27" spans="1:8" ht="18" x14ac:dyDescent="0.2">
      <c r="A27" s="71"/>
      <c r="B27" s="71"/>
      <c r="C27" s="71"/>
      <c r="D27" s="71"/>
      <c r="E27" s="71"/>
      <c r="F27" s="71"/>
      <c r="G27" s="71"/>
      <c r="H27" s="71"/>
    </row>
  </sheetData>
  <sheetProtection password="CC51" sheet="1" objects="1" scenarios="1"/>
  <mergeCells count="16">
    <mergeCell ref="A20:E20"/>
    <mergeCell ref="A21:E21"/>
    <mergeCell ref="A23:E23"/>
    <mergeCell ref="A27:H27"/>
    <mergeCell ref="A12:E12"/>
    <mergeCell ref="A13:E13"/>
    <mergeCell ref="A14:H14"/>
    <mergeCell ref="A16:E16"/>
    <mergeCell ref="A17:H17"/>
    <mergeCell ref="A19:E19"/>
    <mergeCell ref="A11:E11"/>
    <mergeCell ref="A3:H3"/>
    <mergeCell ref="A4:H4"/>
    <mergeCell ref="A7:E7"/>
    <mergeCell ref="A8:E8"/>
    <mergeCell ref="A9:E9"/>
  </mergeCells>
  <printOptions horizontalCentered="1"/>
  <pageMargins left="0.19685039370078741" right="0.19685039370078741" top="0.38" bottom="0.41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zoomScale="75" zoomScaleNormal="100" workbookViewId="0">
      <selection sqref="A1:H1"/>
    </sheetView>
  </sheetViews>
  <sheetFormatPr defaultColWidth="11.42578125" defaultRowHeight="12.75" x14ac:dyDescent="0.2"/>
  <cols>
    <col min="1" max="1" width="16" style="50" customWidth="1"/>
    <col min="2" max="2" width="17.28515625" style="50" customWidth="1"/>
    <col min="3" max="3" width="16.140625" style="50" customWidth="1"/>
    <col min="4" max="4" width="15.42578125" style="50" customWidth="1"/>
    <col min="5" max="5" width="17.5703125" style="50" customWidth="1"/>
    <col min="6" max="6" width="16.140625" style="140" customWidth="1"/>
    <col min="7" max="8" width="14.42578125" style="47" customWidth="1"/>
    <col min="9" max="9" width="7.85546875" style="47" customWidth="1"/>
    <col min="10" max="10" width="14.28515625" style="47" customWidth="1"/>
    <col min="11" max="11" width="7.85546875" style="47" customWidth="1"/>
    <col min="12" max="256" width="11.42578125" style="47"/>
    <col min="257" max="257" width="16" style="47" customWidth="1"/>
    <col min="258" max="258" width="17.28515625" style="47" customWidth="1"/>
    <col min="259" max="259" width="16.140625" style="47" customWidth="1"/>
    <col min="260" max="260" width="15.42578125" style="47" customWidth="1"/>
    <col min="261" max="261" width="17.5703125" style="47" customWidth="1"/>
    <col min="262" max="262" width="16.140625" style="47" customWidth="1"/>
    <col min="263" max="264" width="14.42578125" style="47" customWidth="1"/>
    <col min="265" max="265" width="7.85546875" style="47" customWidth="1"/>
    <col min="266" max="266" width="14.28515625" style="47" customWidth="1"/>
    <col min="267" max="267" width="7.85546875" style="47" customWidth="1"/>
    <col min="268" max="512" width="11.42578125" style="47"/>
    <col min="513" max="513" width="16" style="47" customWidth="1"/>
    <col min="514" max="514" width="17.28515625" style="47" customWidth="1"/>
    <col min="515" max="515" width="16.140625" style="47" customWidth="1"/>
    <col min="516" max="516" width="15.42578125" style="47" customWidth="1"/>
    <col min="517" max="517" width="17.5703125" style="47" customWidth="1"/>
    <col min="518" max="518" width="16.140625" style="47" customWidth="1"/>
    <col min="519" max="520" width="14.42578125" style="47" customWidth="1"/>
    <col min="521" max="521" width="7.85546875" style="47" customWidth="1"/>
    <col min="522" max="522" width="14.28515625" style="47" customWidth="1"/>
    <col min="523" max="523" width="7.85546875" style="47" customWidth="1"/>
    <col min="524" max="768" width="11.42578125" style="47"/>
    <col min="769" max="769" width="16" style="47" customWidth="1"/>
    <col min="770" max="770" width="17.28515625" style="47" customWidth="1"/>
    <col min="771" max="771" width="16.140625" style="47" customWidth="1"/>
    <col min="772" max="772" width="15.42578125" style="47" customWidth="1"/>
    <col min="773" max="773" width="17.5703125" style="47" customWidth="1"/>
    <col min="774" max="774" width="16.140625" style="47" customWidth="1"/>
    <col min="775" max="776" width="14.42578125" style="47" customWidth="1"/>
    <col min="777" max="777" width="7.85546875" style="47" customWidth="1"/>
    <col min="778" max="778" width="14.28515625" style="47" customWidth="1"/>
    <col min="779" max="779" width="7.85546875" style="47" customWidth="1"/>
    <col min="780" max="1024" width="11.42578125" style="47"/>
    <col min="1025" max="1025" width="16" style="47" customWidth="1"/>
    <col min="1026" max="1026" width="17.28515625" style="47" customWidth="1"/>
    <col min="1027" max="1027" width="16.140625" style="47" customWidth="1"/>
    <col min="1028" max="1028" width="15.42578125" style="47" customWidth="1"/>
    <col min="1029" max="1029" width="17.5703125" style="47" customWidth="1"/>
    <col min="1030" max="1030" width="16.140625" style="47" customWidth="1"/>
    <col min="1031" max="1032" width="14.42578125" style="47" customWidth="1"/>
    <col min="1033" max="1033" width="7.85546875" style="47" customWidth="1"/>
    <col min="1034" max="1034" width="14.28515625" style="47" customWidth="1"/>
    <col min="1035" max="1035" width="7.85546875" style="47" customWidth="1"/>
    <col min="1036" max="1280" width="11.42578125" style="47"/>
    <col min="1281" max="1281" width="16" style="47" customWidth="1"/>
    <col min="1282" max="1282" width="17.28515625" style="47" customWidth="1"/>
    <col min="1283" max="1283" width="16.140625" style="47" customWidth="1"/>
    <col min="1284" max="1284" width="15.42578125" style="47" customWidth="1"/>
    <col min="1285" max="1285" width="17.5703125" style="47" customWidth="1"/>
    <col min="1286" max="1286" width="16.140625" style="47" customWidth="1"/>
    <col min="1287" max="1288" width="14.42578125" style="47" customWidth="1"/>
    <col min="1289" max="1289" width="7.85546875" style="47" customWidth="1"/>
    <col min="1290" max="1290" width="14.28515625" style="47" customWidth="1"/>
    <col min="1291" max="1291" width="7.85546875" style="47" customWidth="1"/>
    <col min="1292" max="1536" width="11.42578125" style="47"/>
    <col min="1537" max="1537" width="16" style="47" customWidth="1"/>
    <col min="1538" max="1538" width="17.28515625" style="47" customWidth="1"/>
    <col min="1539" max="1539" width="16.140625" style="47" customWidth="1"/>
    <col min="1540" max="1540" width="15.42578125" style="47" customWidth="1"/>
    <col min="1541" max="1541" width="17.5703125" style="47" customWidth="1"/>
    <col min="1542" max="1542" width="16.140625" style="47" customWidth="1"/>
    <col min="1543" max="1544" width="14.42578125" style="47" customWidth="1"/>
    <col min="1545" max="1545" width="7.85546875" style="47" customWidth="1"/>
    <col min="1546" max="1546" width="14.28515625" style="47" customWidth="1"/>
    <col min="1547" max="1547" width="7.85546875" style="47" customWidth="1"/>
    <col min="1548" max="1792" width="11.42578125" style="47"/>
    <col min="1793" max="1793" width="16" style="47" customWidth="1"/>
    <col min="1794" max="1794" width="17.28515625" style="47" customWidth="1"/>
    <col min="1795" max="1795" width="16.140625" style="47" customWidth="1"/>
    <col min="1796" max="1796" width="15.42578125" style="47" customWidth="1"/>
    <col min="1797" max="1797" width="17.5703125" style="47" customWidth="1"/>
    <col min="1798" max="1798" width="16.140625" style="47" customWidth="1"/>
    <col min="1799" max="1800" width="14.42578125" style="47" customWidth="1"/>
    <col min="1801" max="1801" width="7.85546875" style="47" customWidth="1"/>
    <col min="1802" max="1802" width="14.28515625" style="47" customWidth="1"/>
    <col min="1803" max="1803" width="7.85546875" style="47" customWidth="1"/>
    <col min="1804" max="2048" width="11.42578125" style="47"/>
    <col min="2049" max="2049" width="16" style="47" customWidth="1"/>
    <col min="2050" max="2050" width="17.28515625" style="47" customWidth="1"/>
    <col min="2051" max="2051" width="16.140625" style="47" customWidth="1"/>
    <col min="2052" max="2052" width="15.42578125" style="47" customWidth="1"/>
    <col min="2053" max="2053" width="17.5703125" style="47" customWidth="1"/>
    <col min="2054" max="2054" width="16.140625" style="47" customWidth="1"/>
    <col min="2055" max="2056" width="14.42578125" style="47" customWidth="1"/>
    <col min="2057" max="2057" width="7.85546875" style="47" customWidth="1"/>
    <col min="2058" max="2058" width="14.28515625" style="47" customWidth="1"/>
    <col min="2059" max="2059" width="7.85546875" style="47" customWidth="1"/>
    <col min="2060" max="2304" width="11.42578125" style="47"/>
    <col min="2305" max="2305" width="16" style="47" customWidth="1"/>
    <col min="2306" max="2306" width="17.28515625" style="47" customWidth="1"/>
    <col min="2307" max="2307" width="16.140625" style="47" customWidth="1"/>
    <col min="2308" max="2308" width="15.42578125" style="47" customWidth="1"/>
    <col min="2309" max="2309" width="17.5703125" style="47" customWidth="1"/>
    <col min="2310" max="2310" width="16.140625" style="47" customWidth="1"/>
    <col min="2311" max="2312" width="14.42578125" style="47" customWidth="1"/>
    <col min="2313" max="2313" width="7.85546875" style="47" customWidth="1"/>
    <col min="2314" max="2314" width="14.28515625" style="47" customWidth="1"/>
    <col min="2315" max="2315" width="7.85546875" style="47" customWidth="1"/>
    <col min="2316" max="2560" width="11.42578125" style="47"/>
    <col min="2561" max="2561" width="16" style="47" customWidth="1"/>
    <col min="2562" max="2562" width="17.28515625" style="47" customWidth="1"/>
    <col min="2563" max="2563" width="16.140625" style="47" customWidth="1"/>
    <col min="2564" max="2564" width="15.42578125" style="47" customWidth="1"/>
    <col min="2565" max="2565" width="17.5703125" style="47" customWidth="1"/>
    <col min="2566" max="2566" width="16.140625" style="47" customWidth="1"/>
    <col min="2567" max="2568" width="14.42578125" style="47" customWidth="1"/>
    <col min="2569" max="2569" width="7.85546875" style="47" customWidth="1"/>
    <col min="2570" max="2570" width="14.28515625" style="47" customWidth="1"/>
    <col min="2571" max="2571" width="7.85546875" style="47" customWidth="1"/>
    <col min="2572" max="2816" width="11.42578125" style="47"/>
    <col min="2817" max="2817" width="16" style="47" customWidth="1"/>
    <col min="2818" max="2818" width="17.28515625" style="47" customWidth="1"/>
    <col min="2819" max="2819" width="16.140625" style="47" customWidth="1"/>
    <col min="2820" max="2820" width="15.42578125" style="47" customWidth="1"/>
    <col min="2821" max="2821" width="17.5703125" style="47" customWidth="1"/>
    <col min="2822" max="2822" width="16.140625" style="47" customWidth="1"/>
    <col min="2823" max="2824" width="14.42578125" style="47" customWidth="1"/>
    <col min="2825" max="2825" width="7.85546875" style="47" customWidth="1"/>
    <col min="2826" max="2826" width="14.28515625" style="47" customWidth="1"/>
    <col min="2827" max="2827" width="7.85546875" style="47" customWidth="1"/>
    <col min="2828" max="3072" width="11.42578125" style="47"/>
    <col min="3073" max="3073" width="16" style="47" customWidth="1"/>
    <col min="3074" max="3074" width="17.28515625" style="47" customWidth="1"/>
    <col min="3075" max="3075" width="16.140625" style="47" customWidth="1"/>
    <col min="3076" max="3076" width="15.42578125" style="47" customWidth="1"/>
    <col min="3077" max="3077" width="17.5703125" style="47" customWidth="1"/>
    <col min="3078" max="3078" width="16.140625" style="47" customWidth="1"/>
    <col min="3079" max="3080" width="14.42578125" style="47" customWidth="1"/>
    <col min="3081" max="3081" width="7.85546875" style="47" customWidth="1"/>
    <col min="3082" max="3082" width="14.28515625" style="47" customWidth="1"/>
    <col min="3083" max="3083" width="7.85546875" style="47" customWidth="1"/>
    <col min="3084" max="3328" width="11.42578125" style="47"/>
    <col min="3329" max="3329" width="16" style="47" customWidth="1"/>
    <col min="3330" max="3330" width="17.28515625" style="47" customWidth="1"/>
    <col min="3331" max="3331" width="16.140625" style="47" customWidth="1"/>
    <col min="3332" max="3332" width="15.42578125" style="47" customWidth="1"/>
    <col min="3333" max="3333" width="17.5703125" style="47" customWidth="1"/>
    <col min="3334" max="3334" width="16.140625" style="47" customWidth="1"/>
    <col min="3335" max="3336" width="14.42578125" style="47" customWidth="1"/>
    <col min="3337" max="3337" width="7.85546875" style="47" customWidth="1"/>
    <col min="3338" max="3338" width="14.28515625" style="47" customWidth="1"/>
    <col min="3339" max="3339" width="7.85546875" style="47" customWidth="1"/>
    <col min="3340" max="3584" width="11.42578125" style="47"/>
    <col min="3585" max="3585" width="16" style="47" customWidth="1"/>
    <col min="3586" max="3586" width="17.28515625" style="47" customWidth="1"/>
    <col min="3587" max="3587" width="16.140625" style="47" customWidth="1"/>
    <col min="3588" max="3588" width="15.42578125" style="47" customWidth="1"/>
    <col min="3589" max="3589" width="17.5703125" style="47" customWidth="1"/>
    <col min="3590" max="3590" width="16.140625" style="47" customWidth="1"/>
    <col min="3591" max="3592" width="14.42578125" style="47" customWidth="1"/>
    <col min="3593" max="3593" width="7.85546875" style="47" customWidth="1"/>
    <col min="3594" max="3594" width="14.28515625" style="47" customWidth="1"/>
    <col min="3595" max="3595" width="7.85546875" style="47" customWidth="1"/>
    <col min="3596" max="3840" width="11.42578125" style="47"/>
    <col min="3841" max="3841" width="16" style="47" customWidth="1"/>
    <col min="3842" max="3842" width="17.28515625" style="47" customWidth="1"/>
    <col min="3843" max="3843" width="16.140625" style="47" customWidth="1"/>
    <col min="3844" max="3844" width="15.42578125" style="47" customWidth="1"/>
    <col min="3845" max="3845" width="17.5703125" style="47" customWidth="1"/>
    <col min="3846" max="3846" width="16.140625" style="47" customWidth="1"/>
    <col min="3847" max="3848" width="14.42578125" style="47" customWidth="1"/>
    <col min="3849" max="3849" width="7.85546875" style="47" customWidth="1"/>
    <col min="3850" max="3850" width="14.28515625" style="47" customWidth="1"/>
    <col min="3851" max="3851" width="7.85546875" style="47" customWidth="1"/>
    <col min="3852" max="4096" width="11.42578125" style="47"/>
    <col min="4097" max="4097" width="16" style="47" customWidth="1"/>
    <col min="4098" max="4098" width="17.28515625" style="47" customWidth="1"/>
    <col min="4099" max="4099" width="16.140625" style="47" customWidth="1"/>
    <col min="4100" max="4100" width="15.42578125" style="47" customWidth="1"/>
    <col min="4101" max="4101" width="17.5703125" style="47" customWidth="1"/>
    <col min="4102" max="4102" width="16.140625" style="47" customWidth="1"/>
    <col min="4103" max="4104" width="14.42578125" style="47" customWidth="1"/>
    <col min="4105" max="4105" width="7.85546875" style="47" customWidth="1"/>
    <col min="4106" max="4106" width="14.28515625" style="47" customWidth="1"/>
    <col min="4107" max="4107" width="7.85546875" style="47" customWidth="1"/>
    <col min="4108" max="4352" width="11.42578125" style="47"/>
    <col min="4353" max="4353" width="16" style="47" customWidth="1"/>
    <col min="4354" max="4354" width="17.28515625" style="47" customWidth="1"/>
    <col min="4355" max="4355" width="16.140625" style="47" customWidth="1"/>
    <col min="4356" max="4356" width="15.42578125" style="47" customWidth="1"/>
    <col min="4357" max="4357" width="17.5703125" style="47" customWidth="1"/>
    <col min="4358" max="4358" width="16.140625" style="47" customWidth="1"/>
    <col min="4359" max="4360" width="14.42578125" style="47" customWidth="1"/>
    <col min="4361" max="4361" width="7.85546875" style="47" customWidth="1"/>
    <col min="4362" max="4362" width="14.28515625" style="47" customWidth="1"/>
    <col min="4363" max="4363" width="7.85546875" style="47" customWidth="1"/>
    <col min="4364" max="4608" width="11.42578125" style="47"/>
    <col min="4609" max="4609" width="16" style="47" customWidth="1"/>
    <col min="4610" max="4610" width="17.28515625" style="47" customWidth="1"/>
    <col min="4611" max="4611" width="16.140625" style="47" customWidth="1"/>
    <col min="4612" max="4612" width="15.42578125" style="47" customWidth="1"/>
    <col min="4613" max="4613" width="17.5703125" style="47" customWidth="1"/>
    <col min="4614" max="4614" width="16.140625" style="47" customWidth="1"/>
    <col min="4615" max="4616" width="14.42578125" style="47" customWidth="1"/>
    <col min="4617" max="4617" width="7.85546875" style="47" customWidth="1"/>
    <col min="4618" max="4618" width="14.28515625" style="47" customWidth="1"/>
    <col min="4619" max="4619" width="7.85546875" style="47" customWidth="1"/>
    <col min="4620" max="4864" width="11.42578125" style="47"/>
    <col min="4865" max="4865" width="16" style="47" customWidth="1"/>
    <col min="4866" max="4866" width="17.28515625" style="47" customWidth="1"/>
    <col min="4867" max="4867" width="16.140625" style="47" customWidth="1"/>
    <col min="4868" max="4868" width="15.42578125" style="47" customWidth="1"/>
    <col min="4869" max="4869" width="17.5703125" style="47" customWidth="1"/>
    <col min="4870" max="4870" width="16.140625" style="47" customWidth="1"/>
    <col min="4871" max="4872" width="14.42578125" style="47" customWidth="1"/>
    <col min="4873" max="4873" width="7.85546875" style="47" customWidth="1"/>
    <col min="4874" max="4874" width="14.28515625" style="47" customWidth="1"/>
    <col min="4875" max="4875" width="7.85546875" style="47" customWidth="1"/>
    <col min="4876" max="5120" width="11.42578125" style="47"/>
    <col min="5121" max="5121" width="16" style="47" customWidth="1"/>
    <col min="5122" max="5122" width="17.28515625" style="47" customWidth="1"/>
    <col min="5123" max="5123" width="16.140625" style="47" customWidth="1"/>
    <col min="5124" max="5124" width="15.42578125" style="47" customWidth="1"/>
    <col min="5125" max="5125" width="17.5703125" style="47" customWidth="1"/>
    <col min="5126" max="5126" width="16.140625" style="47" customWidth="1"/>
    <col min="5127" max="5128" width="14.42578125" style="47" customWidth="1"/>
    <col min="5129" max="5129" width="7.85546875" style="47" customWidth="1"/>
    <col min="5130" max="5130" width="14.28515625" style="47" customWidth="1"/>
    <col min="5131" max="5131" width="7.85546875" style="47" customWidth="1"/>
    <col min="5132" max="5376" width="11.42578125" style="47"/>
    <col min="5377" max="5377" width="16" style="47" customWidth="1"/>
    <col min="5378" max="5378" width="17.28515625" style="47" customWidth="1"/>
    <col min="5379" max="5379" width="16.140625" style="47" customWidth="1"/>
    <col min="5380" max="5380" width="15.42578125" style="47" customWidth="1"/>
    <col min="5381" max="5381" width="17.5703125" style="47" customWidth="1"/>
    <col min="5382" max="5382" width="16.140625" style="47" customWidth="1"/>
    <col min="5383" max="5384" width="14.42578125" style="47" customWidth="1"/>
    <col min="5385" max="5385" width="7.85546875" style="47" customWidth="1"/>
    <col min="5386" max="5386" width="14.28515625" style="47" customWidth="1"/>
    <col min="5387" max="5387" width="7.85546875" style="47" customWidth="1"/>
    <col min="5388" max="5632" width="11.42578125" style="47"/>
    <col min="5633" max="5633" width="16" style="47" customWidth="1"/>
    <col min="5634" max="5634" width="17.28515625" style="47" customWidth="1"/>
    <col min="5635" max="5635" width="16.140625" style="47" customWidth="1"/>
    <col min="5636" max="5636" width="15.42578125" style="47" customWidth="1"/>
    <col min="5637" max="5637" width="17.5703125" style="47" customWidth="1"/>
    <col min="5638" max="5638" width="16.140625" style="47" customWidth="1"/>
    <col min="5639" max="5640" width="14.42578125" style="47" customWidth="1"/>
    <col min="5641" max="5641" width="7.85546875" style="47" customWidth="1"/>
    <col min="5642" max="5642" width="14.28515625" style="47" customWidth="1"/>
    <col min="5643" max="5643" width="7.85546875" style="47" customWidth="1"/>
    <col min="5644" max="5888" width="11.42578125" style="47"/>
    <col min="5889" max="5889" width="16" style="47" customWidth="1"/>
    <col min="5890" max="5890" width="17.28515625" style="47" customWidth="1"/>
    <col min="5891" max="5891" width="16.140625" style="47" customWidth="1"/>
    <col min="5892" max="5892" width="15.42578125" style="47" customWidth="1"/>
    <col min="5893" max="5893" width="17.5703125" style="47" customWidth="1"/>
    <col min="5894" max="5894" width="16.140625" style="47" customWidth="1"/>
    <col min="5895" max="5896" width="14.42578125" style="47" customWidth="1"/>
    <col min="5897" max="5897" width="7.85546875" style="47" customWidth="1"/>
    <col min="5898" max="5898" width="14.28515625" style="47" customWidth="1"/>
    <col min="5899" max="5899" width="7.85546875" style="47" customWidth="1"/>
    <col min="5900" max="6144" width="11.42578125" style="47"/>
    <col min="6145" max="6145" width="16" style="47" customWidth="1"/>
    <col min="6146" max="6146" width="17.28515625" style="47" customWidth="1"/>
    <col min="6147" max="6147" width="16.140625" style="47" customWidth="1"/>
    <col min="6148" max="6148" width="15.42578125" style="47" customWidth="1"/>
    <col min="6149" max="6149" width="17.5703125" style="47" customWidth="1"/>
    <col min="6150" max="6150" width="16.140625" style="47" customWidth="1"/>
    <col min="6151" max="6152" width="14.42578125" style="47" customWidth="1"/>
    <col min="6153" max="6153" width="7.85546875" style="47" customWidth="1"/>
    <col min="6154" max="6154" width="14.28515625" style="47" customWidth="1"/>
    <col min="6155" max="6155" width="7.85546875" style="47" customWidth="1"/>
    <col min="6156" max="6400" width="11.42578125" style="47"/>
    <col min="6401" max="6401" width="16" style="47" customWidth="1"/>
    <col min="6402" max="6402" width="17.28515625" style="47" customWidth="1"/>
    <col min="6403" max="6403" width="16.140625" style="47" customWidth="1"/>
    <col min="6404" max="6404" width="15.42578125" style="47" customWidth="1"/>
    <col min="6405" max="6405" width="17.5703125" style="47" customWidth="1"/>
    <col min="6406" max="6406" width="16.140625" style="47" customWidth="1"/>
    <col min="6407" max="6408" width="14.42578125" style="47" customWidth="1"/>
    <col min="6409" max="6409" width="7.85546875" style="47" customWidth="1"/>
    <col min="6410" max="6410" width="14.28515625" style="47" customWidth="1"/>
    <col min="6411" max="6411" width="7.85546875" style="47" customWidth="1"/>
    <col min="6412" max="6656" width="11.42578125" style="47"/>
    <col min="6657" max="6657" width="16" style="47" customWidth="1"/>
    <col min="6658" max="6658" width="17.28515625" style="47" customWidth="1"/>
    <col min="6659" max="6659" width="16.140625" style="47" customWidth="1"/>
    <col min="6660" max="6660" width="15.42578125" style="47" customWidth="1"/>
    <col min="6661" max="6661" width="17.5703125" style="47" customWidth="1"/>
    <col min="6662" max="6662" width="16.140625" style="47" customWidth="1"/>
    <col min="6663" max="6664" width="14.42578125" style="47" customWidth="1"/>
    <col min="6665" max="6665" width="7.85546875" style="47" customWidth="1"/>
    <col min="6666" max="6666" width="14.28515625" style="47" customWidth="1"/>
    <col min="6667" max="6667" width="7.85546875" style="47" customWidth="1"/>
    <col min="6668" max="6912" width="11.42578125" style="47"/>
    <col min="6913" max="6913" width="16" style="47" customWidth="1"/>
    <col min="6914" max="6914" width="17.28515625" style="47" customWidth="1"/>
    <col min="6915" max="6915" width="16.140625" style="47" customWidth="1"/>
    <col min="6916" max="6916" width="15.42578125" style="47" customWidth="1"/>
    <col min="6917" max="6917" width="17.5703125" style="47" customWidth="1"/>
    <col min="6918" max="6918" width="16.140625" style="47" customWidth="1"/>
    <col min="6919" max="6920" width="14.42578125" style="47" customWidth="1"/>
    <col min="6921" max="6921" width="7.85546875" style="47" customWidth="1"/>
    <col min="6922" max="6922" width="14.28515625" style="47" customWidth="1"/>
    <col min="6923" max="6923" width="7.85546875" style="47" customWidth="1"/>
    <col min="6924" max="7168" width="11.42578125" style="47"/>
    <col min="7169" max="7169" width="16" style="47" customWidth="1"/>
    <col min="7170" max="7170" width="17.28515625" style="47" customWidth="1"/>
    <col min="7171" max="7171" width="16.140625" style="47" customWidth="1"/>
    <col min="7172" max="7172" width="15.42578125" style="47" customWidth="1"/>
    <col min="7173" max="7173" width="17.5703125" style="47" customWidth="1"/>
    <col min="7174" max="7174" width="16.140625" style="47" customWidth="1"/>
    <col min="7175" max="7176" width="14.42578125" style="47" customWidth="1"/>
    <col min="7177" max="7177" width="7.85546875" style="47" customWidth="1"/>
    <col min="7178" max="7178" width="14.28515625" style="47" customWidth="1"/>
    <col min="7179" max="7179" width="7.85546875" style="47" customWidth="1"/>
    <col min="7180" max="7424" width="11.42578125" style="47"/>
    <col min="7425" max="7425" width="16" style="47" customWidth="1"/>
    <col min="7426" max="7426" width="17.28515625" style="47" customWidth="1"/>
    <col min="7427" max="7427" width="16.140625" style="47" customWidth="1"/>
    <col min="7428" max="7428" width="15.42578125" style="47" customWidth="1"/>
    <col min="7429" max="7429" width="17.5703125" style="47" customWidth="1"/>
    <col min="7430" max="7430" width="16.140625" style="47" customWidth="1"/>
    <col min="7431" max="7432" width="14.42578125" style="47" customWidth="1"/>
    <col min="7433" max="7433" width="7.85546875" style="47" customWidth="1"/>
    <col min="7434" max="7434" width="14.28515625" style="47" customWidth="1"/>
    <col min="7435" max="7435" width="7.85546875" style="47" customWidth="1"/>
    <col min="7436" max="7680" width="11.42578125" style="47"/>
    <col min="7681" max="7681" width="16" style="47" customWidth="1"/>
    <col min="7682" max="7682" width="17.28515625" style="47" customWidth="1"/>
    <col min="7683" max="7683" width="16.140625" style="47" customWidth="1"/>
    <col min="7684" max="7684" width="15.42578125" style="47" customWidth="1"/>
    <col min="7685" max="7685" width="17.5703125" style="47" customWidth="1"/>
    <col min="7686" max="7686" width="16.140625" style="47" customWidth="1"/>
    <col min="7687" max="7688" width="14.42578125" style="47" customWidth="1"/>
    <col min="7689" max="7689" width="7.85546875" style="47" customWidth="1"/>
    <col min="7690" max="7690" width="14.28515625" style="47" customWidth="1"/>
    <col min="7691" max="7691" width="7.85546875" style="47" customWidth="1"/>
    <col min="7692" max="7936" width="11.42578125" style="47"/>
    <col min="7937" max="7937" width="16" style="47" customWidth="1"/>
    <col min="7938" max="7938" width="17.28515625" style="47" customWidth="1"/>
    <col min="7939" max="7939" width="16.140625" style="47" customWidth="1"/>
    <col min="7940" max="7940" width="15.42578125" style="47" customWidth="1"/>
    <col min="7941" max="7941" width="17.5703125" style="47" customWidth="1"/>
    <col min="7942" max="7942" width="16.140625" style="47" customWidth="1"/>
    <col min="7943" max="7944" width="14.42578125" style="47" customWidth="1"/>
    <col min="7945" max="7945" width="7.85546875" style="47" customWidth="1"/>
    <col min="7946" max="7946" width="14.28515625" style="47" customWidth="1"/>
    <col min="7947" max="7947" width="7.85546875" style="47" customWidth="1"/>
    <col min="7948" max="8192" width="11.42578125" style="47"/>
    <col min="8193" max="8193" width="16" style="47" customWidth="1"/>
    <col min="8194" max="8194" width="17.28515625" style="47" customWidth="1"/>
    <col min="8195" max="8195" width="16.140625" style="47" customWidth="1"/>
    <col min="8196" max="8196" width="15.42578125" style="47" customWidth="1"/>
    <col min="8197" max="8197" width="17.5703125" style="47" customWidth="1"/>
    <col min="8198" max="8198" width="16.140625" style="47" customWidth="1"/>
    <col min="8199" max="8200" width="14.42578125" style="47" customWidth="1"/>
    <col min="8201" max="8201" width="7.85546875" style="47" customWidth="1"/>
    <col min="8202" max="8202" width="14.28515625" style="47" customWidth="1"/>
    <col min="8203" max="8203" width="7.85546875" style="47" customWidth="1"/>
    <col min="8204" max="8448" width="11.42578125" style="47"/>
    <col min="8449" max="8449" width="16" style="47" customWidth="1"/>
    <col min="8450" max="8450" width="17.28515625" style="47" customWidth="1"/>
    <col min="8451" max="8451" width="16.140625" style="47" customWidth="1"/>
    <col min="8452" max="8452" width="15.42578125" style="47" customWidth="1"/>
    <col min="8453" max="8453" width="17.5703125" style="47" customWidth="1"/>
    <col min="8454" max="8454" width="16.140625" style="47" customWidth="1"/>
    <col min="8455" max="8456" width="14.42578125" style="47" customWidth="1"/>
    <col min="8457" max="8457" width="7.85546875" style="47" customWidth="1"/>
    <col min="8458" max="8458" width="14.28515625" style="47" customWidth="1"/>
    <col min="8459" max="8459" width="7.85546875" style="47" customWidth="1"/>
    <col min="8460" max="8704" width="11.42578125" style="47"/>
    <col min="8705" max="8705" width="16" style="47" customWidth="1"/>
    <col min="8706" max="8706" width="17.28515625" style="47" customWidth="1"/>
    <col min="8707" max="8707" width="16.140625" style="47" customWidth="1"/>
    <col min="8708" max="8708" width="15.42578125" style="47" customWidth="1"/>
    <col min="8709" max="8709" width="17.5703125" style="47" customWidth="1"/>
    <col min="8710" max="8710" width="16.140625" style="47" customWidth="1"/>
    <col min="8711" max="8712" width="14.42578125" style="47" customWidth="1"/>
    <col min="8713" max="8713" width="7.85546875" style="47" customWidth="1"/>
    <col min="8714" max="8714" width="14.28515625" style="47" customWidth="1"/>
    <col min="8715" max="8715" width="7.85546875" style="47" customWidth="1"/>
    <col min="8716" max="8960" width="11.42578125" style="47"/>
    <col min="8961" max="8961" width="16" style="47" customWidth="1"/>
    <col min="8962" max="8962" width="17.28515625" style="47" customWidth="1"/>
    <col min="8963" max="8963" width="16.140625" style="47" customWidth="1"/>
    <col min="8964" max="8964" width="15.42578125" style="47" customWidth="1"/>
    <col min="8965" max="8965" width="17.5703125" style="47" customWidth="1"/>
    <col min="8966" max="8966" width="16.140625" style="47" customWidth="1"/>
    <col min="8967" max="8968" width="14.42578125" style="47" customWidth="1"/>
    <col min="8969" max="8969" width="7.85546875" style="47" customWidth="1"/>
    <col min="8970" max="8970" width="14.28515625" style="47" customWidth="1"/>
    <col min="8971" max="8971" width="7.85546875" style="47" customWidth="1"/>
    <col min="8972" max="9216" width="11.42578125" style="47"/>
    <col min="9217" max="9217" width="16" style="47" customWidth="1"/>
    <col min="9218" max="9218" width="17.28515625" style="47" customWidth="1"/>
    <col min="9219" max="9219" width="16.140625" style="47" customWidth="1"/>
    <col min="9220" max="9220" width="15.42578125" style="47" customWidth="1"/>
    <col min="9221" max="9221" width="17.5703125" style="47" customWidth="1"/>
    <col min="9222" max="9222" width="16.140625" style="47" customWidth="1"/>
    <col min="9223" max="9224" width="14.42578125" style="47" customWidth="1"/>
    <col min="9225" max="9225" width="7.85546875" style="47" customWidth="1"/>
    <col min="9226" max="9226" width="14.28515625" style="47" customWidth="1"/>
    <col min="9227" max="9227" width="7.85546875" style="47" customWidth="1"/>
    <col min="9228" max="9472" width="11.42578125" style="47"/>
    <col min="9473" max="9473" width="16" style="47" customWidth="1"/>
    <col min="9474" max="9474" width="17.28515625" style="47" customWidth="1"/>
    <col min="9475" max="9475" width="16.140625" style="47" customWidth="1"/>
    <col min="9476" max="9476" width="15.42578125" style="47" customWidth="1"/>
    <col min="9477" max="9477" width="17.5703125" style="47" customWidth="1"/>
    <col min="9478" max="9478" width="16.140625" style="47" customWidth="1"/>
    <col min="9479" max="9480" width="14.42578125" style="47" customWidth="1"/>
    <col min="9481" max="9481" width="7.85546875" style="47" customWidth="1"/>
    <col min="9482" max="9482" width="14.28515625" style="47" customWidth="1"/>
    <col min="9483" max="9483" width="7.85546875" style="47" customWidth="1"/>
    <col min="9484" max="9728" width="11.42578125" style="47"/>
    <col min="9729" max="9729" width="16" style="47" customWidth="1"/>
    <col min="9730" max="9730" width="17.28515625" style="47" customWidth="1"/>
    <col min="9731" max="9731" width="16.140625" style="47" customWidth="1"/>
    <col min="9732" max="9732" width="15.42578125" style="47" customWidth="1"/>
    <col min="9733" max="9733" width="17.5703125" style="47" customWidth="1"/>
    <col min="9734" max="9734" width="16.140625" style="47" customWidth="1"/>
    <col min="9735" max="9736" width="14.42578125" style="47" customWidth="1"/>
    <col min="9737" max="9737" width="7.85546875" style="47" customWidth="1"/>
    <col min="9738" max="9738" width="14.28515625" style="47" customWidth="1"/>
    <col min="9739" max="9739" width="7.85546875" style="47" customWidth="1"/>
    <col min="9740" max="9984" width="11.42578125" style="47"/>
    <col min="9985" max="9985" width="16" style="47" customWidth="1"/>
    <col min="9986" max="9986" width="17.28515625" style="47" customWidth="1"/>
    <col min="9987" max="9987" width="16.140625" style="47" customWidth="1"/>
    <col min="9988" max="9988" width="15.42578125" style="47" customWidth="1"/>
    <col min="9989" max="9989" width="17.5703125" style="47" customWidth="1"/>
    <col min="9990" max="9990" width="16.140625" style="47" customWidth="1"/>
    <col min="9991" max="9992" width="14.42578125" style="47" customWidth="1"/>
    <col min="9993" max="9993" width="7.85546875" style="47" customWidth="1"/>
    <col min="9994" max="9994" width="14.28515625" style="47" customWidth="1"/>
    <col min="9995" max="9995" width="7.85546875" style="47" customWidth="1"/>
    <col min="9996" max="10240" width="11.42578125" style="47"/>
    <col min="10241" max="10241" width="16" style="47" customWidth="1"/>
    <col min="10242" max="10242" width="17.28515625" style="47" customWidth="1"/>
    <col min="10243" max="10243" width="16.140625" style="47" customWidth="1"/>
    <col min="10244" max="10244" width="15.42578125" style="47" customWidth="1"/>
    <col min="10245" max="10245" width="17.5703125" style="47" customWidth="1"/>
    <col min="10246" max="10246" width="16.140625" style="47" customWidth="1"/>
    <col min="10247" max="10248" width="14.42578125" style="47" customWidth="1"/>
    <col min="10249" max="10249" width="7.85546875" style="47" customWidth="1"/>
    <col min="10250" max="10250" width="14.28515625" style="47" customWidth="1"/>
    <col min="10251" max="10251" width="7.85546875" style="47" customWidth="1"/>
    <col min="10252" max="10496" width="11.42578125" style="47"/>
    <col min="10497" max="10497" width="16" style="47" customWidth="1"/>
    <col min="10498" max="10498" width="17.28515625" style="47" customWidth="1"/>
    <col min="10499" max="10499" width="16.140625" style="47" customWidth="1"/>
    <col min="10500" max="10500" width="15.42578125" style="47" customWidth="1"/>
    <col min="10501" max="10501" width="17.5703125" style="47" customWidth="1"/>
    <col min="10502" max="10502" width="16.140625" style="47" customWidth="1"/>
    <col min="10503" max="10504" width="14.42578125" style="47" customWidth="1"/>
    <col min="10505" max="10505" width="7.85546875" style="47" customWidth="1"/>
    <col min="10506" max="10506" width="14.28515625" style="47" customWidth="1"/>
    <col min="10507" max="10507" width="7.85546875" style="47" customWidth="1"/>
    <col min="10508" max="10752" width="11.42578125" style="47"/>
    <col min="10753" max="10753" width="16" style="47" customWidth="1"/>
    <col min="10754" max="10754" width="17.28515625" style="47" customWidth="1"/>
    <col min="10755" max="10755" width="16.140625" style="47" customWidth="1"/>
    <col min="10756" max="10756" width="15.42578125" style="47" customWidth="1"/>
    <col min="10757" max="10757" width="17.5703125" style="47" customWidth="1"/>
    <col min="10758" max="10758" width="16.140625" style="47" customWidth="1"/>
    <col min="10759" max="10760" width="14.42578125" style="47" customWidth="1"/>
    <col min="10761" max="10761" width="7.85546875" style="47" customWidth="1"/>
    <col min="10762" max="10762" width="14.28515625" style="47" customWidth="1"/>
    <col min="10763" max="10763" width="7.85546875" style="47" customWidth="1"/>
    <col min="10764" max="11008" width="11.42578125" style="47"/>
    <col min="11009" max="11009" width="16" style="47" customWidth="1"/>
    <col min="11010" max="11010" width="17.28515625" style="47" customWidth="1"/>
    <col min="11011" max="11011" width="16.140625" style="47" customWidth="1"/>
    <col min="11012" max="11012" width="15.42578125" style="47" customWidth="1"/>
    <col min="11013" max="11013" width="17.5703125" style="47" customWidth="1"/>
    <col min="11014" max="11014" width="16.140625" style="47" customWidth="1"/>
    <col min="11015" max="11016" width="14.42578125" style="47" customWidth="1"/>
    <col min="11017" max="11017" width="7.85546875" style="47" customWidth="1"/>
    <col min="11018" max="11018" width="14.28515625" style="47" customWidth="1"/>
    <col min="11019" max="11019" width="7.85546875" style="47" customWidth="1"/>
    <col min="11020" max="11264" width="11.42578125" style="47"/>
    <col min="11265" max="11265" width="16" style="47" customWidth="1"/>
    <col min="11266" max="11266" width="17.28515625" style="47" customWidth="1"/>
    <col min="11267" max="11267" width="16.140625" style="47" customWidth="1"/>
    <col min="11268" max="11268" width="15.42578125" style="47" customWidth="1"/>
    <col min="11269" max="11269" width="17.5703125" style="47" customWidth="1"/>
    <col min="11270" max="11270" width="16.140625" style="47" customWidth="1"/>
    <col min="11271" max="11272" width="14.42578125" style="47" customWidth="1"/>
    <col min="11273" max="11273" width="7.85546875" style="47" customWidth="1"/>
    <col min="11274" max="11274" width="14.28515625" style="47" customWidth="1"/>
    <col min="11275" max="11275" width="7.85546875" style="47" customWidth="1"/>
    <col min="11276" max="11520" width="11.42578125" style="47"/>
    <col min="11521" max="11521" width="16" style="47" customWidth="1"/>
    <col min="11522" max="11522" width="17.28515625" style="47" customWidth="1"/>
    <col min="11523" max="11523" width="16.140625" style="47" customWidth="1"/>
    <col min="11524" max="11524" width="15.42578125" style="47" customWidth="1"/>
    <col min="11525" max="11525" width="17.5703125" style="47" customWidth="1"/>
    <col min="11526" max="11526" width="16.140625" style="47" customWidth="1"/>
    <col min="11527" max="11528" width="14.42578125" style="47" customWidth="1"/>
    <col min="11529" max="11529" width="7.85546875" style="47" customWidth="1"/>
    <col min="11530" max="11530" width="14.28515625" style="47" customWidth="1"/>
    <col min="11531" max="11531" width="7.85546875" style="47" customWidth="1"/>
    <col min="11532" max="11776" width="11.42578125" style="47"/>
    <col min="11777" max="11777" width="16" style="47" customWidth="1"/>
    <col min="11778" max="11778" width="17.28515625" style="47" customWidth="1"/>
    <col min="11779" max="11779" width="16.140625" style="47" customWidth="1"/>
    <col min="11780" max="11780" width="15.42578125" style="47" customWidth="1"/>
    <col min="11781" max="11781" width="17.5703125" style="47" customWidth="1"/>
    <col min="11782" max="11782" width="16.140625" style="47" customWidth="1"/>
    <col min="11783" max="11784" width="14.42578125" style="47" customWidth="1"/>
    <col min="11785" max="11785" width="7.85546875" style="47" customWidth="1"/>
    <col min="11786" max="11786" width="14.28515625" style="47" customWidth="1"/>
    <col min="11787" max="11787" width="7.85546875" style="47" customWidth="1"/>
    <col min="11788" max="12032" width="11.42578125" style="47"/>
    <col min="12033" max="12033" width="16" style="47" customWidth="1"/>
    <col min="12034" max="12034" width="17.28515625" style="47" customWidth="1"/>
    <col min="12035" max="12035" width="16.140625" style="47" customWidth="1"/>
    <col min="12036" max="12036" width="15.42578125" style="47" customWidth="1"/>
    <col min="12037" max="12037" width="17.5703125" style="47" customWidth="1"/>
    <col min="12038" max="12038" width="16.140625" style="47" customWidth="1"/>
    <col min="12039" max="12040" width="14.42578125" style="47" customWidth="1"/>
    <col min="12041" max="12041" width="7.85546875" style="47" customWidth="1"/>
    <col min="12042" max="12042" width="14.28515625" style="47" customWidth="1"/>
    <col min="12043" max="12043" width="7.85546875" style="47" customWidth="1"/>
    <col min="12044" max="12288" width="11.42578125" style="47"/>
    <col min="12289" max="12289" width="16" style="47" customWidth="1"/>
    <col min="12290" max="12290" width="17.28515625" style="47" customWidth="1"/>
    <col min="12291" max="12291" width="16.140625" style="47" customWidth="1"/>
    <col min="12292" max="12292" width="15.42578125" style="47" customWidth="1"/>
    <col min="12293" max="12293" width="17.5703125" style="47" customWidth="1"/>
    <col min="12294" max="12294" width="16.140625" style="47" customWidth="1"/>
    <col min="12295" max="12296" width="14.42578125" style="47" customWidth="1"/>
    <col min="12297" max="12297" width="7.85546875" style="47" customWidth="1"/>
    <col min="12298" max="12298" width="14.28515625" style="47" customWidth="1"/>
    <col min="12299" max="12299" width="7.85546875" style="47" customWidth="1"/>
    <col min="12300" max="12544" width="11.42578125" style="47"/>
    <col min="12545" max="12545" width="16" style="47" customWidth="1"/>
    <col min="12546" max="12546" width="17.28515625" style="47" customWidth="1"/>
    <col min="12547" max="12547" width="16.140625" style="47" customWidth="1"/>
    <col min="12548" max="12548" width="15.42578125" style="47" customWidth="1"/>
    <col min="12549" max="12549" width="17.5703125" style="47" customWidth="1"/>
    <col min="12550" max="12550" width="16.140625" style="47" customWidth="1"/>
    <col min="12551" max="12552" width="14.42578125" style="47" customWidth="1"/>
    <col min="12553" max="12553" width="7.85546875" style="47" customWidth="1"/>
    <col min="12554" max="12554" width="14.28515625" style="47" customWidth="1"/>
    <col min="12555" max="12555" width="7.85546875" style="47" customWidth="1"/>
    <col min="12556" max="12800" width="11.42578125" style="47"/>
    <col min="12801" max="12801" width="16" style="47" customWidth="1"/>
    <col min="12802" max="12802" width="17.28515625" style="47" customWidth="1"/>
    <col min="12803" max="12803" width="16.140625" style="47" customWidth="1"/>
    <col min="12804" max="12804" width="15.42578125" style="47" customWidth="1"/>
    <col min="12805" max="12805" width="17.5703125" style="47" customWidth="1"/>
    <col min="12806" max="12806" width="16.140625" style="47" customWidth="1"/>
    <col min="12807" max="12808" width="14.42578125" style="47" customWidth="1"/>
    <col min="12809" max="12809" width="7.85546875" style="47" customWidth="1"/>
    <col min="12810" max="12810" width="14.28515625" style="47" customWidth="1"/>
    <col min="12811" max="12811" width="7.85546875" style="47" customWidth="1"/>
    <col min="12812" max="13056" width="11.42578125" style="47"/>
    <col min="13057" max="13057" width="16" style="47" customWidth="1"/>
    <col min="13058" max="13058" width="17.28515625" style="47" customWidth="1"/>
    <col min="13059" max="13059" width="16.140625" style="47" customWidth="1"/>
    <col min="13060" max="13060" width="15.42578125" style="47" customWidth="1"/>
    <col min="13061" max="13061" width="17.5703125" style="47" customWidth="1"/>
    <col min="13062" max="13062" width="16.140625" style="47" customWidth="1"/>
    <col min="13063" max="13064" width="14.42578125" style="47" customWidth="1"/>
    <col min="13065" max="13065" width="7.85546875" style="47" customWidth="1"/>
    <col min="13066" max="13066" width="14.28515625" style="47" customWidth="1"/>
    <col min="13067" max="13067" width="7.85546875" style="47" customWidth="1"/>
    <col min="13068" max="13312" width="11.42578125" style="47"/>
    <col min="13313" max="13313" width="16" style="47" customWidth="1"/>
    <col min="13314" max="13314" width="17.28515625" style="47" customWidth="1"/>
    <col min="13315" max="13315" width="16.140625" style="47" customWidth="1"/>
    <col min="13316" max="13316" width="15.42578125" style="47" customWidth="1"/>
    <col min="13317" max="13317" width="17.5703125" style="47" customWidth="1"/>
    <col min="13318" max="13318" width="16.140625" style="47" customWidth="1"/>
    <col min="13319" max="13320" width="14.42578125" style="47" customWidth="1"/>
    <col min="13321" max="13321" width="7.85546875" style="47" customWidth="1"/>
    <col min="13322" max="13322" width="14.28515625" style="47" customWidth="1"/>
    <col min="13323" max="13323" width="7.85546875" style="47" customWidth="1"/>
    <col min="13324" max="13568" width="11.42578125" style="47"/>
    <col min="13569" max="13569" width="16" style="47" customWidth="1"/>
    <col min="13570" max="13570" width="17.28515625" style="47" customWidth="1"/>
    <col min="13571" max="13571" width="16.140625" style="47" customWidth="1"/>
    <col min="13572" max="13572" width="15.42578125" style="47" customWidth="1"/>
    <col min="13573" max="13573" width="17.5703125" style="47" customWidth="1"/>
    <col min="13574" max="13574" width="16.140625" style="47" customWidth="1"/>
    <col min="13575" max="13576" width="14.42578125" style="47" customWidth="1"/>
    <col min="13577" max="13577" width="7.85546875" style="47" customWidth="1"/>
    <col min="13578" max="13578" width="14.28515625" style="47" customWidth="1"/>
    <col min="13579" max="13579" width="7.85546875" style="47" customWidth="1"/>
    <col min="13580" max="13824" width="11.42578125" style="47"/>
    <col min="13825" max="13825" width="16" style="47" customWidth="1"/>
    <col min="13826" max="13826" width="17.28515625" style="47" customWidth="1"/>
    <col min="13827" max="13827" width="16.140625" style="47" customWidth="1"/>
    <col min="13828" max="13828" width="15.42578125" style="47" customWidth="1"/>
    <col min="13829" max="13829" width="17.5703125" style="47" customWidth="1"/>
    <col min="13830" max="13830" width="16.140625" style="47" customWidth="1"/>
    <col min="13831" max="13832" width="14.42578125" style="47" customWidth="1"/>
    <col min="13833" max="13833" width="7.85546875" style="47" customWidth="1"/>
    <col min="13834" max="13834" width="14.28515625" style="47" customWidth="1"/>
    <col min="13835" max="13835" width="7.85546875" style="47" customWidth="1"/>
    <col min="13836" max="14080" width="11.42578125" style="47"/>
    <col min="14081" max="14081" width="16" style="47" customWidth="1"/>
    <col min="14082" max="14082" width="17.28515625" style="47" customWidth="1"/>
    <col min="14083" max="14083" width="16.140625" style="47" customWidth="1"/>
    <col min="14084" max="14084" width="15.42578125" style="47" customWidth="1"/>
    <col min="14085" max="14085" width="17.5703125" style="47" customWidth="1"/>
    <col min="14086" max="14086" width="16.140625" style="47" customWidth="1"/>
    <col min="14087" max="14088" width="14.42578125" style="47" customWidth="1"/>
    <col min="14089" max="14089" width="7.85546875" style="47" customWidth="1"/>
    <col min="14090" max="14090" width="14.28515625" style="47" customWidth="1"/>
    <col min="14091" max="14091" width="7.85546875" style="47" customWidth="1"/>
    <col min="14092" max="14336" width="11.42578125" style="47"/>
    <col min="14337" max="14337" width="16" style="47" customWidth="1"/>
    <col min="14338" max="14338" width="17.28515625" style="47" customWidth="1"/>
    <col min="14339" max="14339" width="16.140625" style="47" customWidth="1"/>
    <col min="14340" max="14340" width="15.42578125" style="47" customWidth="1"/>
    <col min="14341" max="14341" width="17.5703125" style="47" customWidth="1"/>
    <col min="14342" max="14342" width="16.140625" style="47" customWidth="1"/>
    <col min="14343" max="14344" width="14.42578125" style="47" customWidth="1"/>
    <col min="14345" max="14345" width="7.85546875" style="47" customWidth="1"/>
    <col min="14346" max="14346" width="14.28515625" style="47" customWidth="1"/>
    <col min="14347" max="14347" width="7.85546875" style="47" customWidth="1"/>
    <col min="14348" max="14592" width="11.42578125" style="47"/>
    <col min="14593" max="14593" width="16" style="47" customWidth="1"/>
    <col min="14594" max="14594" width="17.28515625" style="47" customWidth="1"/>
    <col min="14595" max="14595" width="16.140625" style="47" customWidth="1"/>
    <col min="14596" max="14596" width="15.42578125" style="47" customWidth="1"/>
    <col min="14597" max="14597" width="17.5703125" style="47" customWidth="1"/>
    <col min="14598" max="14598" width="16.140625" style="47" customWidth="1"/>
    <col min="14599" max="14600" width="14.42578125" style="47" customWidth="1"/>
    <col min="14601" max="14601" width="7.85546875" style="47" customWidth="1"/>
    <col min="14602" max="14602" width="14.28515625" style="47" customWidth="1"/>
    <col min="14603" max="14603" width="7.85546875" style="47" customWidth="1"/>
    <col min="14604" max="14848" width="11.42578125" style="47"/>
    <col min="14849" max="14849" width="16" style="47" customWidth="1"/>
    <col min="14850" max="14850" width="17.28515625" style="47" customWidth="1"/>
    <col min="14851" max="14851" width="16.140625" style="47" customWidth="1"/>
    <col min="14852" max="14852" width="15.42578125" style="47" customWidth="1"/>
    <col min="14853" max="14853" width="17.5703125" style="47" customWidth="1"/>
    <col min="14854" max="14854" width="16.140625" style="47" customWidth="1"/>
    <col min="14855" max="14856" width="14.42578125" style="47" customWidth="1"/>
    <col min="14857" max="14857" width="7.85546875" style="47" customWidth="1"/>
    <col min="14858" max="14858" width="14.28515625" style="47" customWidth="1"/>
    <col min="14859" max="14859" width="7.85546875" style="47" customWidth="1"/>
    <col min="14860" max="15104" width="11.42578125" style="47"/>
    <col min="15105" max="15105" width="16" style="47" customWidth="1"/>
    <col min="15106" max="15106" width="17.28515625" style="47" customWidth="1"/>
    <col min="15107" max="15107" width="16.140625" style="47" customWidth="1"/>
    <col min="15108" max="15108" width="15.42578125" style="47" customWidth="1"/>
    <col min="15109" max="15109" width="17.5703125" style="47" customWidth="1"/>
    <col min="15110" max="15110" width="16.140625" style="47" customWidth="1"/>
    <col min="15111" max="15112" width="14.42578125" style="47" customWidth="1"/>
    <col min="15113" max="15113" width="7.85546875" style="47" customWidth="1"/>
    <col min="15114" max="15114" width="14.28515625" style="47" customWidth="1"/>
    <col min="15115" max="15115" width="7.85546875" style="47" customWidth="1"/>
    <col min="15116" max="15360" width="11.42578125" style="47"/>
    <col min="15361" max="15361" width="16" style="47" customWidth="1"/>
    <col min="15362" max="15362" width="17.28515625" style="47" customWidth="1"/>
    <col min="15363" max="15363" width="16.140625" style="47" customWidth="1"/>
    <col min="15364" max="15364" width="15.42578125" style="47" customWidth="1"/>
    <col min="15365" max="15365" width="17.5703125" style="47" customWidth="1"/>
    <col min="15366" max="15366" width="16.140625" style="47" customWidth="1"/>
    <col min="15367" max="15368" width="14.42578125" style="47" customWidth="1"/>
    <col min="15369" max="15369" width="7.85546875" style="47" customWidth="1"/>
    <col min="15370" max="15370" width="14.28515625" style="47" customWidth="1"/>
    <col min="15371" max="15371" width="7.85546875" style="47" customWidth="1"/>
    <col min="15372" max="15616" width="11.42578125" style="47"/>
    <col min="15617" max="15617" width="16" style="47" customWidth="1"/>
    <col min="15618" max="15618" width="17.28515625" style="47" customWidth="1"/>
    <col min="15619" max="15619" width="16.140625" style="47" customWidth="1"/>
    <col min="15620" max="15620" width="15.42578125" style="47" customWidth="1"/>
    <col min="15621" max="15621" width="17.5703125" style="47" customWidth="1"/>
    <col min="15622" max="15622" width="16.140625" style="47" customWidth="1"/>
    <col min="15623" max="15624" width="14.42578125" style="47" customWidth="1"/>
    <col min="15625" max="15625" width="7.85546875" style="47" customWidth="1"/>
    <col min="15626" max="15626" width="14.28515625" style="47" customWidth="1"/>
    <col min="15627" max="15627" width="7.85546875" style="47" customWidth="1"/>
    <col min="15628" max="15872" width="11.42578125" style="47"/>
    <col min="15873" max="15873" width="16" style="47" customWidth="1"/>
    <col min="15874" max="15874" width="17.28515625" style="47" customWidth="1"/>
    <col min="15875" max="15875" width="16.140625" style="47" customWidth="1"/>
    <col min="15876" max="15876" width="15.42578125" style="47" customWidth="1"/>
    <col min="15877" max="15877" width="17.5703125" style="47" customWidth="1"/>
    <col min="15878" max="15878" width="16.140625" style="47" customWidth="1"/>
    <col min="15879" max="15880" width="14.42578125" style="47" customWidth="1"/>
    <col min="15881" max="15881" width="7.85546875" style="47" customWidth="1"/>
    <col min="15882" max="15882" width="14.28515625" style="47" customWidth="1"/>
    <col min="15883" max="15883" width="7.85546875" style="47" customWidth="1"/>
    <col min="15884" max="16128" width="11.42578125" style="47"/>
    <col min="16129" max="16129" width="16" style="47" customWidth="1"/>
    <col min="16130" max="16130" width="17.28515625" style="47" customWidth="1"/>
    <col min="16131" max="16131" width="16.140625" style="47" customWidth="1"/>
    <col min="16132" max="16132" width="15.42578125" style="47" customWidth="1"/>
    <col min="16133" max="16133" width="17.5703125" style="47" customWidth="1"/>
    <col min="16134" max="16134" width="16.140625" style="47" customWidth="1"/>
    <col min="16135" max="16136" width="14.42578125" style="47" customWidth="1"/>
    <col min="16137" max="16137" width="7.85546875" style="47" customWidth="1"/>
    <col min="16138" max="16138" width="14.28515625" style="47" customWidth="1"/>
    <col min="16139" max="16139" width="7.85546875" style="47" customWidth="1"/>
    <col min="16140" max="16384" width="11.42578125" style="47"/>
  </cols>
  <sheetData>
    <row r="1" spans="1:8" ht="24" customHeight="1" x14ac:dyDescent="0.2">
      <c r="A1" s="71" t="s">
        <v>249</v>
      </c>
      <c r="B1" s="71"/>
      <c r="C1" s="71"/>
      <c r="D1" s="71"/>
      <c r="E1" s="71"/>
      <c r="F1" s="71"/>
      <c r="G1" s="71"/>
      <c r="H1" s="71"/>
    </row>
    <row r="2" spans="1:8" s="95" customFormat="1" ht="13.5" thickBot="1" x14ac:dyDescent="0.25">
      <c r="A2" s="94"/>
      <c r="B2" s="94"/>
    </row>
    <row r="3" spans="1:8" s="95" customFormat="1" ht="26.25" thickBot="1" x14ac:dyDescent="0.25">
      <c r="A3" s="96" t="s">
        <v>250</v>
      </c>
      <c r="B3" s="82" t="str">
        <f>'[1]POČETNA i upute'!$G$6</f>
        <v>2015.</v>
      </c>
      <c r="C3" s="83"/>
      <c r="D3" s="83"/>
      <c r="E3" s="84"/>
      <c r="F3" s="84"/>
      <c r="G3" s="84"/>
      <c r="H3" s="85"/>
    </row>
    <row r="4" spans="1:8" s="95" customFormat="1" ht="64.5" thickBot="1" x14ac:dyDescent="0.25">
      <c r="A4" s="24" t="s">
        <v>251</v>
      </c>
      <c r="B4" s="25" t="s">
        <v>252</v>
      </c>
      <c r="C4" s="26" t="s">
        <v>253</v>
      </c>
      <c r="D4" s="27" t="s">
        <v>254</v>
      </c>
      <c r="E4" s="27" t="s">
        <v>255</v>
      </c>
      <c r="F4" s="27" t="s">
        <v>256</v>
      </c>
      <c r="G4" s="27" t="s">
        <v>257</v>
      </c>
      <c r="H4" s="28" t="s">
        <v>258</v>
      </c>
    </row>
    <row r="5" spans="1:8" s="95" customFormat="1" x14ac:dyDescent="0.2">
      <c r="A5" s="29">
        <v>634</v>
      </c>
      <c r="B5" s="30">
        <f>[1]glavna!E162</f>
        <v>0</v>
      </c>
      <c r="C5" s="30">
        <f>[1]glavna!F162</f>
        <v>0</v>
      </c>
      <c r="D5" s="30">
        <f>[1]glavna!G162</f>
        <v>0</v>
      </c>
      <c r="E5" s="31">
        <f>[1]glavna!H162</f>
        <v>0</v>
      </c>
      <c r="F5" s="32">
        <f>[1]glavna!I162</f>
        <v>0</v>
      </c>
      <c r="G5" s="33">
        <f>[1]glavna!J162</f>
        <v>0</v>
      </c>
      <c r="H5" s="34">
        <f>[1]glavna!K162</f>
        <v>1400</v>
      </c>
    </row>
    <row r="6" spans="1:8" s="95" customFormat="1" x14ac:dyDescent="0.2">
      <c r="A6" s="35">
        <v>636</v>
      </c>
      <c r="B6" s="30">
        <f>[1]glavna!E165</f>
        <v>0</v>
      </c>
      <c r="C6" s="30">
        <f>[1]glavna!F165</f>
        <v>0</v>
      </c>
      <c r="D6" s="30">
        <f>[1]glavna!G165</f>
        <v>496762</v>
      </c>
      <c r="E6" s="31">
        <f>[1]glavna!H165</f>
        <v>0</v>
      </c>
      <c r="F6" s="32">
        <f>[1]glavna!I165</f>
        <v>0</v>
      </c>
      <c r="G6" s="33">
        <f>[1]glavna!J165</f>
        <v>0</v>
      </c>
      <c r="H6" s="34">
        <f>[1]glavna!K165</f>
        <v>0</v>
      </c>
    </row>
    <row r="7" spans="1:8" s="95" customFormat="1" x14ac:dyDescent="0.2">
      <c r="A7" s="35">
        <v>641</v>
      </c>
      <c r="B7" s="36">
        <f>[1]glavna!E168</f>
        <v>0</v>
      </c>
      <c r="C7" s="36">
        <f>[1]glavna!F168</f>
        <v>0</v>
      </c>
      <c r="D7" s="36">
        <f>[1]glavna!G168</f>
        <v>0</v>
      </c>
      <c r="E7" s="31">
        <f>[1]glavna!H168</f>
        <v>1502.1</v>
      </c>
      <c r="F7" s="31">
        <f>[1]glavna!I168</f>
        <v>0</v>
      </c>
      <c r="G7" s="31">
        <f>[1]glavna!J168</f>
        <v>0</v>
      </c>
      <c r="H7" s="37">
        <f>[1]glavna!K168</f>
        <v>0</v>
      </c>
    </row>
    <row r="8" spans="1:8" s="95" customFormat="1" x14ac:dyDescent="0.2">
      <c r="A8" s="35">
        <v>652</v>
      </c>
      <c r="B8" s="36">
        <f>[1]glavna!E170</f>
        <v>0</v>
      </c>
      <c r="C8" s="36">
        <f>[1]glavna!F170</f>
        <v>0</v>
      </c>
      <c r="D8" s="36">
        <f>[1]glavna!G170</f>
        <v>0</v>
      </c>
      <c r="E8" s="31">
        <f>[1]glavna!H170</f>
        <v>0</v>
      </c>
      <c r="F8" s="31">
        <f>[1]glavna!I170</f>
        <v>421870</v>
      </c>
      <c r="G8" s="31">
        <f>[1]glavna!J170</f>
        <v>0</v>
      </c>
      <c r="H8" s="37">
        <f>[1]glavna!K170</f>
        <v>0</v>
      </c>
    </row>
    <row r="9" spans="1:8" s="95" customFormat="1" x14ac:dyDescent="0.2">
      <c r="A9" s="35">
        <v>661</v>
      </c>
      <c r="B9" s="36">
        <f>[1]glavna!E172</f>
        <v>0</v>
      </c>
      <c r="C9" s="36">
        <f>[1]glavna!F172</f>
        <v>0</v>
      </c>
      <c r="D9" s="36">
        <f>[1]glavna!G172</f>
        <v>0</v>
      </c>
      <c r="E9" s="31">
        <f>[1]glavna!H172</f>
        <v>21540.544000000002</v>
      </c>
      <c r="F9" s="31">
        <f>[1]glavna!I172</f>
        <v>0</v>
      </c>
      <c r="G9" s="31">
        <f>[1]glavna!J172</f>
        <v>0</v>
      </c>
      <c r="H9" s="37">
        <f>[1]glavna!K172</f>
        <v>0</v>
      </c>
    </row>
    <row r="10" spans="1:8" s="95" customFormat="1" x14ac:dyDescent="0.2">
      <c r="A10" s="35">
        <v>663</v>
      </c>
      <c r="B10" s="36">
        <f>[1]glavna!E175</f>
        <v>0</v>
      </c>
      <c r="C10" s="36">
        <f>[1]glavna!F175</f>
        <v>0</v>
      </c>
      <c r="D10" s="36">
        <f>[1]glavna!G175</f>
        <v>0</v>
      </c>
      <c r="E10" s="31">
        <f>[1]glavna!H175</f>
        <v>0</v>
      </c>
      <c r="F10" s="31">
        <f>[1]glavna!I175</f>
        <v>0</v>
      </c>
      <c r="G10" s="31">
        <f>[1]glavna!J175</f>
        <v>0</v>
      </c>
      <c r="H10" s="37">
        <f>[1]glavna!K175</f>
        <v>0</v>
      </c>
    </row>
    <row r="11" spans="1:8" s="95" customFormat="1" x14ac:dyDescent="0.2">
      <c r="A11" s="35">
        <v>671</v>
      </c>
      <c r="B11" s="36">
        <f>[1]glavna!E178</f>
        <v>1390000</v>
      </c>
      <c r="C11" s="36">
        <f>[1]glavna!F178</f>
        <v>40500</v>
      </c>
      <c r="D11" s="36">
        <f>[1]glavna!G178</f>
        <v>0</v>
      </c>
      <c r="E11" s="31">
        <f>[1]glavna!H178</f>
        <v>0</v>
      </c>
      <c r="F11" s="31">
        <f>[1]glavna!I178</f>
        <v>0</v>
      </c>
      <c r="G11" s="31">
        <f>[1]glavna!J178</f>
        <v>0</v>
      </c>
      <c r="H11" s="37">
        <f>[1]glavna!K178</f>
        <v>7297250</v>
      </c>
    </row>
    <row r="12" spans="1:8" s="95" customFormat="1" ht="13.5" thickBot="1" x14ac:dyDescent="0.25">
      <c r="A12" s="35">
        <v>683</v>
      </c>
      <c r="B12" s="38">
        <f>[1]glavna!E182</f>
        <v>0</v>
      </c>
      <c r="C12" s="39">
        <f>[1]glavna!F182</f>
        <v>0</v>
      </c>
      <c r="D12" s="39">
        <f>[1]glavna!G182</f>
        <v>0</v>
      </c>
      <c r="E12" s="39">
        <f>[1]glavna!H182</f>
        <v>0</v>
      </c>
      <c r="F12" s="39">
        <f>[1]glavna!I182</f>
        <v>2210</v>
      </c>
      <c r="G12" s="39">
        <f>[1]glavna!J182</f>
        <v>0</v>
      </c>
      <c r="H12" s="40">
        <f>[1]glavna!K182</f>
        <v>0</v>
      </c>
    </row>
    <row r="13" spans="1:8" s="95" customFormat="1" ht="30" customHeight="1" thickBot="1" x14ac:dyDescent="0.25">
      <c r="A13" s="41" t="s">
        <v>259</v>
      </c>
      <c r="B13" s="42">
        <f>SUM(B5:B12)</f>
        <v>1390000</v>
      </c>
      <c r="C13" s="42">
        <f t="shared" ref="C13:H13" si="0">SUM(C5:C12)</f>
        <v>40500</v>
      </c>
      <c r="D13" s="42">
        <f t="shared" si="0"/>
        <v>496762</v>
      </c>
      <c r="E13" s="42">
        <f t="shared" si="0"/>
        <v>23042.644</v>
      </c>
      <c r="F13" s="42">
        <f t="shared" si="0"/>
        <v>424080</v>
      </c>
      <c r="G13" s="42">
        <f t="shared" si="0"/>
        <v>0</v>
      </c>
      <c r="H13" s="43">
        <f t="shared" si="0"/>
        <v>7298650</v>
      </c>
    </row>
    <row r="14" spans="1:8" s="95" customFormat="1" ht="42.75" customHeight="1" thickBot="1" x14ac:dyDescent="0.25">
      <c r="A14" s="41" t="s">
        <v>260</v>
      </c>
      <c r="B14" s="79">
        <f>SUM(B13:H13)</f>
        <v>9673034.6440000013</v>
      </c>
      <c r="C14" s="80"/>
      <c r="D14" s="80"/>
      <c r="E14" s="80"/>
      <c r="F14" s="80"/>
      <c r="G14" s="80"/>
      <c r="H14" s="81"/>
    </row>
    <row r="15" spans="1:8" ht="13.5" thickBot="1" x14ac:dyDescent="0.25">
      <c r="A15" s="44"/>
      <c r="B15" s="44"/>
      <c r="C15" s="44"/>
      <c r="D15" s="44"/>
      <c r="E15" s="44"/>
      <c r="F15" s="45"/>
      <c r="G15" s="46"/>
    </row>
    <row r="16" spans="1:8" ht="24" customHeight="1" thickBot="1" x14ac:dyDescent="0.25">
      <c r="A16" s="48" t="s">
        <v>250</v>
      </c>
      <c r="B16" s="86" t="str">
        <f>'[1]POČETNA i upute'!$G$12</f>
        <v>2016.</v>
      </c>
      <c r="C16" s="87"/>
      <c r="D16" s="87"/>
      <c r="E16" s="87"/>
      <c r="F16" s="87"/>
      <c r="G16" s="87"/>
      <c r="H16" s="88"/>
    </row>
    <row r="17" spans="1:13" ht="64.5" thickBot="1" x14ac:dyDescent="0.25">
      <c r="A17" s="49" t="s">
        <v>251</v>
      </c>
      <c r="B17" s="25" t="s">
        <v>252</v>
      </c>
      <c r="C17" s="26" t="s">
        <v>253</v>
      </c>
      <c r="D17" s="27" t="s">
        <v>254</v>
      </c>
      <c r="E17" s="27" t="s">
        <v>255</v>
      </c>
      <c r="F17" s="27" t="s">
        <v>256</v>
      </c>
      <c r="G17" s="27" t="s">
        <v>257</v>
      </c>
      <c r="H17" s="28" t="s">
        <v>258</v>
      </c>
    </row>
    <row r="18" spans="1:13" x14ac:dyDescent="0.2">
      <c r="A18" s="29">
        <v>634</v>
      </c>
      <c r="B18" s="97">
        <f t="shared" ref="B18:H25" si="1">B5</f>
        <v>0</v>
      </c>
      <c r="C18" s="98">
        <f t="shared" si="1"/>
        <v>0</v>
      </c>
      <c r="D18" s="98">
        <f t="shared" si="1"/>
        <v>0</v>
      </c>
      <c r="E18" s="99">
        <f t="shared" si="1"/>
        <v>0</v>
      </c>
      <c r="F18" s="100">
        <f t="shared" si="1"/>
        <v>0</v>
      </c>
      <c r="G18" s="101">
        <f t="shared" si="1"/>
        <v>0</v>
      </c>
      <c r="H18" s="102">
        <f t="shared" si="1"/>
        <v>1400</v>
      </c>
    </row>
    <row r="19" spans="1:13" x14ac:dyDescent="0.2">
      <c r="A19" s="35">
        <v>636</v>
      </c>
      <c r="B19" s="103">
        <f t="shared" si="1"/>
        <v>0</v>
      </c>
      <c r="C19" s="30">
        <f t="shared" si="1"/>
        <v>0</v>
      </c>
      <c r="D19" s="30">
        <f t="shared" si="1"/>
        <v>496762</v>
      </c>
      <c r="E19" s="31">
        <f t="shared" si="1"/>
        <v>0</v>
      </c>
      <c r="F19" s="32">
        <f t="shared" si="1"/>
        <v>0</v>
      </c>
      <c r="G19" s="33">
        <f t="shared" si="1"/>
        <v>0</v>
      </c>
      <c r="H19" s="34">
        <f t="shared" si="1"/>
        <v>0</v>
      </c>
    </row>
    <row r="20" spans="1:13" x14ac:dyDescent="0.2">
      <c r="A20" s="35">
        <v>641</v>
      </c>
      <c r="B20" s="104">
        <f t="shared" si="1"/>
        <v>0</v>
      </c>
      <c r="C20" s="36">
        <f t="shared" si="1"/>
        <v>0</v>
      </c>
      <c r="D20" s="36">
        <f t="shared" si="1"/>
        <v>0</v>
      </c>
      <c r="E20" s="31">
        <f t="shared" si="1"/>
        <v>1502.1</v>
      </c>
      <c r="F20" s="31">
        <f t="shared" si="1"/>
        <v>0</v>
      </c>
      <c r="G20" s="31">
        <f t="shared" si="1"/>
        <v>0</v>
      </c>
      <c r="H20" s="37">
        <f t="shared" si="1"/>
        <v>0</v>
      </c>
    </row>
    <row r="21" spans="1:13" x14ac:dyDescent="0.2">
      <c r="A21" s="35">
        <v>652</v>
      </c>
      <c r="B21" s="104">
        <f t="shared" si="1"/>
        <v>0</v>
      </c>
      <c r="C21" s="36">
        <f t="shared" si="1"/>
        <v>0</v>
      </c>
      <c r="D21" s="36">
        <f t="shared" si="1"/>
        <v>0</v>
      </c>
      <c r="E21" s="31">
        <f t="shared" si="1"/>
        <v>0</v>
      </c>
      <c r="F21" s="31">
        <f t="shared" si="1"/>
        <v>421870</v>
      </c>
      <c r="G21" s="31">
        <f t="shared" si="1"/>
        <v>0</v>
      </c>
      <c r="H21" s="37">
        <f t="shared" si="1"/>
        <v>0</v>
      </c>
    </row>
    <row r="22" spans="1:13" x14ac:dyDescent="0.2">
      <c r="A22" s="35">
        <v>661</v>
      </c>
      <c r="B22" s="104">
        <f t="shared" si="1"/>
        <v>0</v>
      </c>
      <c r="C22" s="36">
        <f t="shared" si="1"/>
        <v>0</v>
      </c>
      <c r="D22" s="36">
        <f t="shared" si="1"/>
        <v>0</v>
      </c>
      <c r="E22" s="31">
        <f t="shared" si="1"/>
        <v>21540.544000000002</v>
      </c>
      <c r="F22" s="31">
        <f t="shared" si="1"/>
        <v>0</v>
      </c>
      <c r="G22" s="31">
        <f t="shared" si="1"/>
        <v>0</v>
      </c>
      <c r="H22" s="37">
        <f t="shared" si="1"/>
        <v>0</v>
      </c>
    </row>
    <row r="23" spans="1:13" x14ac:dyDescent="0.2">
      <c r="A23" s="35">
        <v>663</v>
      </c>
      <c r="B23" s="104">
        <f t="shared" si="1"/>
        <v>0</v>
      </c>
      <c r="C23" s="36">
        <f t="shared" si="1"/>
        <v>0</v>
      </c>
      <c r="D23" s="36">
        <f t="shared" si="1"/>
        <v>0</v>
      </c>
      <c r="E23" s="31">
        <f t="shared" si="1"/>
        <v>0</v>
      </c>
      <c r="F23" s="31">
        <f t="shared" si="1"/>
        <v>0</v>
      </c>
      <c r="G23" s="31">
        <f t="shared" si="1"/>
        <v>0</v>
      </c>
      <c r="H23" s="37">
        <f t="shared" si="1"/>
        <v>0</v>
      </c>
    </row>
    <row r="24" spans="1:13" x14ac:dyDescent="0.2">
      <c r="A24" s="35">
        <v>671</v>
      </c>
      <c r="B24" s="104">
        <f t="shared" si="1"/>
        <v>1390000</v>
      </c>
      <c r="C24" s="36">
        <f t="shared" si="1"/>
        <v>40500</v>
      </c>
      <c r="D24" s="36">
        <f t="shared" si="1"/>
        <v>0</v>
      </c>
      <c r="E24" s="31">
        <f t="shared" si="1"/>
        <v>0</v>
      </c>
      <c r="F24" s="31">
        <f t="shared" si="1"/>
        <v>0</v>
      </c>
      <c r="G24" s="31">
        <f t="shared" si="1"/>
        <v>0</v>
      </c>
      <c r="H24" s="37">
        <f t="shared" si="1"/>
        <v>7297250</v>
      </c>
    </row>
    <row r="25" spans="1:13" ht="13.5" thickBot="1" x14ac:dyDescent="0.25">
      <c r="A25" s="35">
        <v>683</v>
      </c>
      <c r="B25" s="105">
        <f>B12</f>
        <v>0</v>
      </c>
      <c r="C25" s="39">
        <f t="shared" si="1"/>
        <v>0</v>
      </c>
      <c r="D25" s="39">
        <f t="shared" si="1"/>
        <v>0</v>
      </c>
      <c r="E25" s="39">
        <f t="shared" si="1"/>
        <v>0</v>
      </c>
      <c r="F25" s="39">
        <f t="shared" si="1"/>
        <v>2210</v>
      </c>
      <c r="G25" s="39">
        <f t="shared" si="1"/>
        <v>0</v>
      </c>
      <c r="H25" s="40">
        <f t="shared" si="1"/>
        <v>0</v>
      </c>
    </row>
    <row r="26" spans="1:13" s="95" customFormat="1" ht="30" customHeight="1" thickBot="1" x14ac:dyDescent="0.25">
      <c r="A26" s="41" t="s">
        <v>259</v>
      </c>
      <c r="B26" s="42">
        <f>SUM(B18:B25)</f>
        <v>1390000</v>
      </c>
      <c r="C26" s="42">
        <f t="shared" ref="C26:H26" si="2">SUM(C18:C24)</f>
        <v>40500</v>
      </c>
      <c r="D26" s="42">
        <f t="shared" si="2"/>
        <v>496762</v>
      </c>
      <c r="E26" s="42">
        <f t="shared" si="2"/>
        <v>23042.644</v>
      </c>
      <c r="F26" s="42">
        <f>SUM(F18:F25)</f>
        <v>424080</v>
      </c>
      <c r="G26" s="42">
        <f t="shared" si="2"/>
        <v>0</v>
      </c>
      <c r="H26" s="43">
        <f t="shared" si="2"/>
        <v>7298650</v>
      </c>
    </row>
    <row r="27" spans="1:13" s="95" customFormat="1" ht="42.75" customHeight="1" thickBot="1" x14ac:dyDescent="0.25">
      <c r="A27" s="41" t="s">
        <v>261</v>
      </c>
      <c r="B27" s="79">
        <f>SUM(B26:H26)</f>
        <v>9673034.6440000013</v>
      </c>
      <c r="C27" s="80"/>
      <c r="D27" s="80"/>
      <c r="E27" s="80"/>
      <c r="F27" s="80"/>
      <c r="G27" s="80"/>
      <c r="H27" s="81"/>
    </row>
    <row r="28" spans="1:13" ht="13.5" thickBot="1" x14ac:dyDescent="0.25">
      <c r="F28" s="106"/>
      <c r="G28" s="107"/>
      <c r="J28" s="95"/>
      <c r="K28" s="95"/>
      <c r="L28" s="95"/>
      <c r="M28" s="95"/>
    </row>
    <row r="29" spans="1:13" ht="26.25" thickBot="1" x14ac:dyDescent="0.25">
      <c r="A29" s="48" t="s">
        <v>250</v>
      </c>
      <c r="B29" s="86" t="str">
        <f>'[1]POČETNA i upute'!$G$13</f>
        <v>2017.</v>
      </c>
      <c r="C29" s="87"/>
      <c r="D29" s="87"/>
      <c r="E29" s="87"/>
      <c r="F29" s="87"/>
      <c r="G29" s="87"/>
      <c r="H29" s="88"/>
    </row>
    <row r="30" spans="1:13" ht="64.5" thickBot="1" x14ac:dyDescent="0.25">
      <c r="A30" s="51" t="s">
        <v>251</v>
      </c>
      <c r="B30" s="25" t="s">
        <v>252</v>
      </c>
      <c r="C30" s="26" t="s">
        <v>253</v>
      </c>
      <c r="D30" s="27" t="s">
        <v>254</v>
      </c>
      <c r="E30" s="27" t="s">
        <v>255</v>
      </c>
      <c r="F30" s="27" t="s">
        <v>256</v>
      </c>
      <c r="G30" s="27" t="s">
        <v>257</v>
      </c>
      <c r="H30" s="28" t="s">
        <v>258</v>
      </c>
    </row>
    <row r="31" spans="1:13" x14ac:dyDescent="0.2">
      <c r="A31" s="29">
        <v>634</v>
      </c>
      <c r="B31" s="97">
        <f t="shared" ref="B31:H38" si="3">B18</f>
        <v>0</v>
      </c>
      <c r="C31" s="98">
        <f t="shared" si="3"/>
        <v>0</v>
      </c>
      <c r="D31" s="98">
        <f t="shared" si="3"/>
        <v>0</v>
      </c>
      <c r="E31" s="99">
        <f t="shared" si="3"/>
        <v>0</v>
      </c>
      <c r="F31" s="100">
        <f t="shared" si="3"/>
        <v>0</v>
      </c>
      <c r="G31" s="101">
        <f t="shared" si="3"/>
        <v>0</v>
      </c>
      <c r="H31" s="102">
        <f t="shared" si="3"/>
        <v>1400</v>
      </c>
    </row>
    <row r="32" spans="1:13" x14ac:dyDescent="0.2">
      <c r="A32" s="35">
        <v>636</v>
      </c>
      <c r="B32" s="103">
        <f t="shared" si="3"/>
        <v>0</v>
      </c>
      <c r="C32" s="30">
        <f t="shared" si="3"/>
        <v>0</v>
      </c>
      <c r="D32" s="30">
        <f t="shared" si="3"/>
        <v>496762</v>
      </c>
      <c r="E32" s="31">
        <f t="shared" si="3"/>
        <v>0</v>
      </c>
      <c r="F32" s="32">
        <f t="shared" si="3"/>
        <v>0</v>
      </c>
      <c r="G32" s="33">
        <f t="shared" si="3"/>
        <v>0</v>
      </c>
      <c r="H32" s="34">
        <f t="shared" si="3"/>
        <v>0</v>
      </c>
    </row>
    <row r="33" spans="1:13" x14ac:dyDescent="0.2">
      <c r="A33" s="35">
        <v>641</v>
      </c>
      <c r="B33" s="104">
        <f t="shared" si="3"/>
        <v>0</v>
      </c>
      <c r="C33" s="36">
        <f t="shared" si="3"/>
        <v>0</v>
      </c>
      <c r="D33" s="36">
        <f t="shared" si="3"/>
        <v>0</v>
      </c>
      <c r="E33" s="31">
        <f t="shared" si="3"/>
        <v>1502.1</v>
      </c>
      <c r="F33" s="31">
        <f t="shared" si="3"/>
        <v>0</v>
      </c>
      <c r="G33" s="31">
        <f t="shared" si="3"/>
        <v>0</v>
      </c>
      <c r="H33" s="37">
        <f t="shared" si="3"/>
        <v>0</v>
      </c>
    </row>
    <row r="34" spans="1:13" x14ac:dyDescent="0.2">
      <c r="A34" s="35">
        <v>652</v>
      </c>
      <c r="B34" s="104">
        <f t="shared" si="3"/>
        <v>0</v>
      </c>
      <c r="C34" s="36">
        <f t="shared" si="3"/>
        <v>0</v>
      </c>
      <c r="D34" s="36">
        <f t="shared" si="3"/>
        <v>0</v>
      </c>
      <c r="E34" s="31">
        <f t="shared" si="3"/>
        <v>0</v>
      </c>
      <c r="F34" s="31">
        <f t="shared" si="3"/>
        <v>421870</v>
      </c>
      <c r="G34" s="31">
        <f t="shared" si="3"/>
        <v>0</v>
      </c>
      <c r="H34" s="37">
        <f t="shared" si="3"/>
        <v>0</v>
      </c>
    </row>
    <row r="35" spans="1:13" x14ac:dyDescent="0.2">
      <c r="A35" s="35">
        <v>661</v>
      </c>
      <c r="B35" s="104">
        <f t="shared" si="3"/>
        <v>0</v>
      </c>
      <c r="C35" s="36">
        <f t="shared" si="3"/>
        <v>0</v>
      </c>
      <c r="D35" s="36">
        <f t="shared" si="3"/>
        <v>0</v>
      </c>
      <c r="E35" s="31">
        <f t="shared" si="3"/>
        <v>21540.544000000002</v>
      </c>
      <c r="F35" s="31">
        <f t="shared" si="3"/>
        <v>0</v>
      </c>
      <c r="G35" s="31">
        <f t="shared" si="3"/>
        <v>0</v>
      </c>
      <c r="H35" s="37">
        <f t="shared" si="3"/>
        <v>0</v>
      </c>
    </row>
    <row r="36" spans="1:13" x14ac:dyDescent="0.2">
      <c r="A36" s="35">
        <v>663</v>
      </c>
      <c r="B36" s="104">
        <f t="shared" si="3"/>
        <v>0</v>
      </c>
      <c r="C36" s="36">
        <f t="shared" si="3"/>
        <v>0</v>
      </c>
      <c r="D36" s="36">
        <f t="shared" si="3"/>
        <v>0</v>
      </c>
      <c r="E36" s="31">
        <f t="shared" si="3"/>
        <v>0</v>
      </c>
      <c r="F36" s="31">
        <f t="shared" si="3"/>
        <v>0</v>
      </c>
      <c r="G36" s="31">
        <f t="shared" si="3"/>
        <v>0</v>
      </c>
      <c r="H36" s="37">
        <f t="shared" si="3"/>
        <v>0</v>
      </c>
    </row>
    <row r="37" spans="1:13" ht="13.5" customHeight="1" x14ac:dyDescent="0.2">
      <c r="A37" s="35">
        <v>671</v>
      </c>
      <c r="B37" s="104">
        <f t="shared" si="3"/>
        <v>1390000</v>
      </c>
      <c r="C37" s="36">
        <f t="shared" si="3"/>
        <v>40500</v>
      </c>
      <c r="D37" s="36">
        <f t="shared" si="3"/>
        <v>0</v>
      </c>
      <c r="E37" s="31">
        <f t="shared" si="3"/>
        <v>0</v>
      </c>
      <c r="F37" s="31">
        <f t="shared" si="3"/>
        <v>0</v>
      </c>
      <c r="G37" s="31">
        <f t="shared" si="3"/>
        <v>0</v>
      </c>
      <c r="H37" s="37">
        <f t="shared" si="3"/>
        <v>7297250</v>
      </c>
    </row>
    <row r="38" spans="1:13" ht="13.5" customHeight="1" thickBot="1" x14ac:dyDescent="0.25">
      <c r="A38" s="35">
        <v>683</v>
      </c>
      <c r="B38" s="105">
        <f>B25</f>
        <v>0</v>
      </c>
      <c r="C38" s="39">
        <f t="shared" si="3"/>
        <v>0</v>
      </c>
      <c r="D38" s="39">
        <f t="shared" si="3"/>
        <v>0</v>
      </c>
      <c r="E38" s="39">
        <f t="shared" si="3"/>
        <v>0</v>
      </c>
      <c r="F38" s="39">
        <f t="shared" si="3"/>
        <v>2210</v>
      </c>
      <c r="G38" s="39">
        <f t="shared" si="3"/>
        <v>0</v>
      </c>
      <c r="H38" s="40">
        <f t="shared" si="3"/>
        <v>0</v>
      </c>
    </row>
    <row r="39" spans="1:13" s="95" customFormat="1" ht="30" customHeight="1" thickBot="1" x14ac:dyDescent="0.25">
      <c r="A39" s="41" t="s">
        <v>259</v>
      </c>
      <c r="B39" s="42">
        <f>SUM(B31:B38)</f>
        <v>1390000</v>
      </c>
      <c r="C39" s="42">
        <f t="shared" ref="C39:H39" si="4">SUM(C31:C37)</f>
        <v>40500</v>
      </c>
      <c r="D39" s="42">
        <f t="shared" si="4"/>
        <v>496762</v>
      </c>
      <c r="E39" s="42">
        <f t="shared" si="4"/>
        <v>23042.644</v>
      </c>
      <c r="F39" s="42">
        <f>SUM(F31:F38)</f>
        <v>424080</v>
      </c>
      <c r="G39" s="42">
        <f t="shared" si="4"/>
        <v>0</v>
      </c>
      <c r="H39" s="43">
        <f t="shared" si="4"/>
        <v>7298650</v>
      </c>
      <c r="J39" s="47"/>
      <c r="K39" s="47"/>
      <c r="L39" s="47"/>
      <c r="M39" s="47"/>
    </row>
    <row r="40" spans="1:13" s="95" customFormat="1" ht="43.5" customHeight="1" thickBot="1" x14ac:dyDescent="0.25">
      <c r="A40" s="41" t="s">
        <v>261</v>
      </c>
      <c r="B40" s="79">
        <f>SUM(B39:H39)</f>
        <v>9673034.6440000013</v>
      </c>
      <c r="C40" s="80"/>
      <c r="D40" s="80"/>
      <c r="E40" s="80"/>
      <c r="F40" s="80"/>
      <c r="G40" s="80"/>
      <c r="H40" s="81"/>
    </row>
    <row r="41" spans="1:13" ht="13.5" customHeight="1" x14ac:dyDescent="0.2">
      <c r="E41" s="108"/>
      <c r="F41" s="106"/>
      <c r="G41" s="109"/>
    </row>
    <row r="42" spans="1:13" ht="13.5" customHeight="1" x14ac:dyDescent="0.2">
      <c r="E42" s="108"/>
      <c r="F42" s="110"/>
      <c r="G42" s="111"/>
    </row>
    <row r="43" spans="1:13" ht="13.5" customHeight="1" x14ac:dyDescent="0.2">
      <c r="F43" s="112"/>
      <c r="G43" s="113"/>
    </row>
    <row r="44" spans="1:13" ht="13.5" customHeight="1" x14ac:dyDescent="0.2">
      <c r="F44" s="114"/>
      <c r="G44" s="115"/>
    </row>
    <row r="45" spans="1:13" ht="13.5" customHeight="1" x14ac:dyDescent="0.2">
      <c r="F45" s="106"/>
      <c r="G45" s="107"/>
    </row>
    <row r="46" spans="1:13" ht="28.5" customHeight="1" x14ac:dyDescent="0.2">
      <c r="E46" s="108"/>
      <c r="F46" s="106"/>
      <c r="G46" s="116"/>
    </row>
    <row r="47" spans="1:13" ht="13.5" customHeight="1" x14ac:dyDescent="0.2">
      <c r="E47" s="108"/>
      <c r="F47" s="106"/>
      <c r="G47" s="111"/>
    </row>
    <row r="48" spans="1:13" ht="13.5" customHeight="1" x14ac:dyDescent="0.2">
      <c r="F48" s="106"/>
      <c r="G48" s="107"/>
    </row>
    <row r="49" spans="3:7" ht="13.5" customHeight="1" x14ac:dyDescent="0.2">
      <c r="F49" s="106"/>
      <c r="G49" s="115"/>
    </row>
    <row r="50" spans="3:7" ht="13.5" customHeight="1" x14ac:dyDescent="0.2">
      <c r="F50" s="106"/>
      <c r="G50" s="107"/>
    </row>
    <row r="51" spans="3:7" ht="22.5" customHeight="1" x14ac:dyDescent="0.2">
      <c r="F51" s="106"/>
      <c r="G51" s="117"/>
    </row>
    <row r="52" spans="3:7" ht="13.5" customHeight="1" x14ac:dyDescent="0.2">
      <c r="F52" s="112"/>
      <c r="G52" s="113"/>
    </row>
    <row r="53" spans="3:7" ht="13.5" customHeight="1" x14ac:dyDescent="0.2">
      <c r="C53" s="108"/>
      <c r="D53" s="108"/>
      <c r="F53" s="112"/>
      <c r="G53" s="118"/>
    </row>
    <row r="54" spans="3:7" ht="13.5" customHeight="1" x14ac:dyDescent="0.2">
      <c r="E54" s="108"/>
      <c r="F54" s="112"/>
      <c r="G54" s="119"/>
    </row>
    <row r="55" spans="3:7" ht="13.5" customHeight="1" x14ac:dyDescent="0.2">
      <c r="E55" s="108"/>
      <c r="F55" s="114"/>
      <c r="G55" s="111"/>
    </row>
    <row r="56" spans="3:7" ht="13.5" customHeight="1" x14ac:dyDescent="0.2">
      <c r="F56" s="106"/>
      <c r="G56" s="107"/>
    </row>
    <row r="57" spans="3:7" ht="13.5" customHeight="1" x14ac:dyDescent="0.2">
      <c r="C57" s="108"/>
      <c r="D57" s="108"/>
      <c r="F57" s="106"/>
      <c r="G57" s="109"/>
    </row>
    <row r="58" spans="3:7" ht="13.5" customHeight="1" x14ac:dyDescent="0.2">
      <c r="E58" s="108"/>
      <c r="F58" s="106"/>
      <c r="G58" s="118"/>
    </row>
    <row r="59" spans="3:7" ht="13.5" customHeight="1" x14ac:dyDescent="0.2">
      <c r="E59" s="108"/>
      <c r="F59" s="114"/>
      <c r="G59" s="111"/>
    </row>
    <row r="60" spans="3:7" ht="13.5" customHeight="1" x14ac:dyDescent="0.2">
      <c r="F60" s="112"/>
      <c r="G60" s="107"/>
    </row>
    <row r="61" spans="3:7" ht="13.5" customHeight="1" x14ac:dyDescent="0.2">
      <c r="E61" s="108"/>
      <c r="F61" s="112"/>
      <c r="G61" s="118"/>
    </row>
    <row r="62" spans="3:7" ht="22.5" customHeight="1" x14ac:dyDescent="0.2">
      <c r="F62" s="114"/>
      <c r="G62" s="117"/>
    </row>
    <row r="63" spans="3:7" ht="13.5" customHeight="1" x14ac:dyDescent="0.2">
      <c r="F63" s="106"/>
      <c r="G63" s="107"/>
    </row>
    <row r="64" spans="3:7" ht="13.5" customHeight="1" x14ac:dyDescent="0.2">
      <c r="F64" s="114"/>
      <c r="G64" s="111"/>
    </row>
    <row r="65" spans="1:7" ht="13.5" customHeight="1" x14ac:dyDescent="0.2">
      <c r="F65" s="106"/>
      <c r="G65" s="107"/>
    </row>
    <row r="66" spans="1:7" ht="13.5" customHeight="1" x14ac:dyDescent="0.2">
      <c r="F66" s="106"/>
      <c r="G66" s="107"/>
    </row>
    <row r="67" spans="1:7" ht="13.5" customHeight="1" x14ac:dyDescent="0.2">
      <c r="A67" s="108"/>
      <c r="B67" s="108"/>
      <c r="F67" s="120"/>
      <c r="G67" s="118"/>
    </row>
    <row r="68" spans="1:7" ht="13.5" customHeight="1" x14ac:dyDescent="0.2">
      <c r="C68" s="108"/>
      <c r="D68" s="108"/>
      <c r="E68" s="108"/>
      <c r="F68" s="121"/>
      <c r="G68" s="118"/>
    </row>
    <row r="69" spans="1:7" ht="13.5" customHeight="1" x14ac:dyDescent="0.2">
      <c r="C69" s="108"/>
      <c r="D69" s="108"/>
      <c r="E69" s="108"/>
      <c r="F69" s="121"/>
      <c r="G69" s="109"/>
    </row>
    <row r="70" spans="1:7" ht="13.5" customHeight="1" x14ac:dyDescent="0.2">
      <c r="C70" s="108"/>
      <c r="D70" s="108"/>
      <c r="E70" s="108"/>
      <c r="F70" s="114"/>
      <c r="G70" s="115"/>
    </row>
    <row r="71" spans="1:7" x14ac:dyDescent="0.2">
      <c r="F71" s="106"/>
      <c r="G71" s="107"/>
    </row>
    <row r="72" spans="1:7" x14ac:dyDescent="0.2">
      <c r="C72" s="108"/>
      <c r="D72" s="108"/>
      <c r="F72" s="106"/>
      <c r="G72" s="118"/>
    </row>
    <row r="73" spans="1:7" x14ac:dyDescent="0.2">
      <c r="E73" s="108"/>
      <c r="F73" s="106"/>
      <c r="G73" s="109"/>
    </row>
    <row r="74" spans="1:7" x14ac:dyDescent="0.2">
      <c r="E74" s="108"/>
      <c r="F74" s="114"/>
      <c r="G74" s="111"/>
    </row>
    <row r="75" spans="1:7" x14ac:dyDescent="0.2">
      <c r="F75" s="106"/>
      <c r="G75" s="107"/>
    </row>
    <row r="76" spans="1:7" x14ac:dyDescent="0.2">
      <c r="F76" s="106"/>
      <c r="G76" s="107"/>
    </row>
    <row r="77" spans="1:7" x14ac:dyDescent="0.2">
      <c r="F77" s="122"/>
      <c r="G77" s="123"/>
    </row>
    <row r="78" spans="1:7" x14ac:dyDescent="0.2">
      <c r="F78" s="106"/>
      <c r="G78" s="107"/>
    </row>
    <row r="79" spans="1:7" x14ac:dyDescent="0.2">
      <c r="F79" s="106"/>
      <c r="G79" s="107"/>
    </row>
    <row r="80" spans="1:7" x14ac:dyDescent="0.2">
      <c r="F80" s="106"/>
      <c r="G80" s="107"/>
    </row>
    <row r="81" spans="1:7" x14ac:dyDescent="0.2">
      <c r="F81" s="114"/>
      <c r="G81" s="111"/>
    </row>
    <row r="82" spans="1:7" x14ac:dyDescent="0.2">
      <c r="F82" s="106"/>
      <c r="G82" s="107"/>
    </row>
    <row r="83" spans="1:7" x14ac:dyDescent="0.2">
      <c r="F83" s="114"/>
      <c r="G83" s="111"/>
    </row>
    <row r="84" spans="1:7" x14ac:dyDescent="0.2">
      <c r="F84" s="106"/>
      <c r="G84" s="107"/>
    </row>
    <row r="85" spans="1:7" x14ac:dyDescent="0.2">
      <c r="F85" s="106"/>
      <c r="G85" s="107"/>
    </row>
    <row r="86" spans="1:7" x14ac:dyDescent="0.2">
      <c r="F86" s="106"/>
      <c r="G86" s="107"/>
    </row>
    <row r="87" spans="1:7" x14ac:dyDescent="0.2">
      <c r="F87" s="106"/>
      <c r="G87" s="107"/>
    </row>
    <row r="88" spans="1:7" ht="28.5" customHeight="1" x14ac:dyDescent="0.2">
      <c r="A88" s="124"/>
      <c r="B88" s="124"/>
      <c r="C88" s="124"/>
      <c r="D88" s="124"/>
      <c r="E88" s="124"/>
      <c r="F88" s="125"/>
      <c r="G88" s="126"/>
    </row>
    <row r="89" spans="1:7" x14ac:dyDescent="0.2">
      <c r="E89" s="108"/>
      <c r="F89" s="106"/>
      <c r="G89" s="109"/>
    </row>
    <row r="90" spans="1:7" x14ac:dyDescent="0.2">
      <c r="F90" s="127"/>
      <c r="G90" s="128"/>
    </row>
    <row r="91" spans="1:7" x14ac:dyDescent="0.2">
      <c r="F91" s="106"/>
      <c r="G91" s="107"/>
    </row>
    <row r="92" spans="1:7" x14ac:dyDescent="0.2">
      <c r="F92" s="122"/>
      <c r="G92" s="123"/>
    </row>
    <row r="93" spans="1:7" x14ac:dyDescent="0.2">
      <c r="F93" s="122"/>
      <c r="G93" s="123"/>
    </row>
    <row r="94" spans="1:7" x14ac:dyDescent="0.2">
      <c r="F94" s="106"/>
      <c r="G94" s="107"/>
    </row>
    <row r="95" spans="1:7" x14ac:dyDescent="0.2">
      <c r="F95" s="114"/>
      <c r="G95" s="111"/>
    </row>
    <row r="96" spans="1:7" x14ac:dyDescent="0.2">
      <c r="F96" s="106"/>
      <c r="G96" s="107"/>
    </row>
    <row r="97" spans="5:7" x14ac:dyDescent="0.2">
      <c r="F97" s="106"/>
      <c r="G97" s="107"/>
    </row>
    <row r="98" spans="5:7" x14ac:dyDescent="0.2">
      <c r="F98" s="114"/>
      <c r="G98" s="111"/>
    </row>
    <row r="99" spans="5:7" x14ac:dyDescent="0.2">
      <c r="F99" s="106"/>
      <c r="G99" s="107"/>
    </row>
    <row r="100" spans="5:7" x14ac:dyDescent="0.2">
      <c r="F100" s="122"/>
      <c r="G100" s="123"/>
    </row>
    <row r="101" spans="5:7" x14ac:dyDescent="0.2">
      <c r="F101" s="114"/>
      <c r="G101" s="128"/>
    </row>
    <row r="102" spans="5:7" x14ac:dyDescent="0.2">
      <c r="F102" s="112"/>
      <c r="G102" s="123"/>
    </row>
    <row r="103" spans="5:7" x14ac:dyDescent="0.2">
      <c r="F103" s="114"/>
      <c r="G103" s="111"/>
    </row>
    <row r="104" spans="5:7" x14ac:dyDescent="0.2">
      <c r="F104" s="106"/>
      <c r="G104" s="107"/>
    </row>
    <row r="105" spans="5:7" x14ac:dyDescent="0.2">
      <c r="E105" s="108"/>
      <c r="F105" s="106"/>
      <c r="G105" s="109"/>
    </row>
    <row r="106" spans="5:7" x14ac:dyDescent="0.2">
      <c r="F106" s="112"/>
      <c r="G106" s="111"/>
    </row>
    <row r="107" spans="5:7" x14ac:dyDescent="0.2">
      <c r="F107" s="112"/>
      <c r="G107" s="123"/>
    </row>
    <row r="108" spans="5:7" x14ac:dyDescent="0.2">
      <c r="E108" s="108"/>
      <c r="F108" s="112"/>
      <c r="G108" s="129"/>
    </row>
    <row r="109" spans="5:7" x14ac:dyDescent="0.2">
      <c r="E109" s="108"/>
      <c r="F109" s="114"/>
      <c r="G109" s="115"/>
    </row>
    <row r="110" spans="5:7" x14ac:dyDescent="0.2">
      <c r="F110" s="106"/>
      <c r="G110" s="107"/>
    </row>
    <row r="111" spans="5:7" x14ac:dyDescent="0.2">
      <c r="F111" s="127"/>
      <c r="G111" s="130"/>
    </row>
    <row r="112" spans="5:7" ht="11.25" customHeight="1" x14ac:dyDescent="0.2">
      <c r="F112" s="122"/>
      <c r="G112" s="123"/>
    </row>
    <row r="113" spans="1:7" ht="24" customHeight="1" x14ac:dyDescent="0.2">
      <c r="C113" s="108"/>
      <c r="D113" s="108"/>
      <c r="F113" s="122"/>
      <c r="G113" s="131"/>
    </row>
    <row r="114" spans="1:7" ht="15" customHeight="1" x14ac:dyDescent="0.2">
      <c r="E114" s="108"/>
      <c r="F114" s="122"/>
      <c r="G114" s="131"/>
    </row>
    <row r="115" spans="1:7" ht="11.25" customHeight="1" x14ac:dyDescent="0.2">
      <c r="F115" s="127"/>
      <c r="G115" s="128"/>
    </row>
    <row r="116" spans="1:7" x14ac:dyDescent="0.2">
      <c r="F116" s="122"/>
      <c r="G116" s="123"/>
    </row>
    <row r="117" spans="1:7" ht="13.5" customHeight="1" x14ac:dyDescent="0.2">
      <c r="C117" s="108"/>
      <c r="D117" s="108"/>
      <c r="F117" s="122"/>
      <c r="G117" s="132"/>
    </row>
    <row r="118" spans="1:7" ht="12.75" customHeight="1" x14ac:dyDescent="0.2">
      <c r="E118" s="108"/>
      <c r="F118" s="122"/>
      <c r="G118" s="109"/>
    </row>
    <row r="119" spans="1:7" ht="12.75" customHeight="1" x14ac:dyDescent="0.2">
      <c r="E119" s="108"/>
      <c r="F119" s="114"/>
      <c r="G119" s="115"/>
    </row>
    <row r="120" spans="1:7" x14ac:dyDescent="0.2">
      <c r="F120" s="106"/>
      <c r="G120" s="107"/>
    </row>
    <row r="121" spans="1:7" x14ac:dyDescent="0.2">
      <c r="E121" s="108"/>
      <c r="F121" s="106"/>
      <c r="G121" s="129"/>
    </row>
    <row r="122" spans="1:7" x14ac:dyDescent="0.2">
      <c r="F122" s="127"/>
      <c r="G122" s="128"/>
    </row>
    <row r="123" spans="1:7" x14ac:dyDescent="0.2">
      <c r="F123" s="122"/>
      <c r="G123" s="123"/>
    </row>
    <row r="124" spans="1:7" x14ac:dyDescent="0.2">
      <c r="F124" s="106"/>
      <c r="G124" s="107"/>
    </row>
    <row r="125" spans="1:7" ht="19.5" customHeight="1" x14ac:dyDescent="0.2">
      <c r="A125" s="133"/>
      <c r="B125" s="133"/>
      <c r="C125" s="44"/>
      <c r="D125" s="44"/>
      <c r="E125" s="44"/>
      <c r="F125" s="44"/>
      <c r="G125" s="118"/>
    </row>
    <row r="126" spans="1:7" ht="15" customHeight="1" x14ac:dyDescent="0.2">
      <c r="A126" s="108"/>
      <c r="B126" s="108"/>
      <c r="F126" s="120"/>
      <c r="G126" s="118"/>
    </row>
    <row r="127" spans="1:7" x14ac:dyDescent="0.2">
      <c r="A127" s="108"/>
      <c r="B127" s="108"/>
      <c r="C127" s="108"/>
      <c r="D127" s="108"/>
      <c r="F127" s="120"/>
      <c r="G127" s="109"/>
    </row>
    <row r="128" spans="1:7" x14ac:dyDescent="0.2">
      <c r="E128" s="108"/>
      <c r="F128" s="106"/>
      <c r="G128" s="118"/>
    </row>
    <row r="129" spans="1:7" x14ac:dyDescent="0.2">
      <c r="F129" s="110"/>
      <c r="G129" s="111"/>
    </row>
    <row r="130" spans="1:7" x14ac:dyDescent="0.2">
      <c r="C130" s="108"/>
      <c r="D130" s="108"/>
      <c r="F130" s="106"/>
      <c r="G130" s="109"/>
    </row>
    <row r="131" spans="1:7" x14ac:dyDescent="0.2">
      <c r="E131" s="108"/>
      <c r="F131" s="106"/>
      <c r="G131" s="109"/>
    </row>
    <row r="132" spans="1:7" x14ac:dyDescent="0.2">
      <c r="F132" s="114"/>
      <c r="G132" s="115"/>
    </row>
    <row r="133" spans="1:7" ht="22.5" customHeight="1" x14ac:dyDescent="0.2">
      <c r="E133" s="108"/>
      <c r="F133" s="106"/>
      <c r="G133" s="116"/>
    </row>
    <row r="134" spans="1:7" x14ac:dyDescent="0.2">
      <c r="F134" s="106"/>
      <c r="G134" s="115"/>
    </row>
    <row r="135" spans="1:7" x14ac:dyDescent="0.2">
      <c r="C135" s="108"/>
      <c r="D135" s="108"/>
      <c r="F135" s="112"/>
      <c r="G135" s="118"/>
    </row>
    <row r="136" spans="1:7" x14ac:dyDescent="0.2">
      <c r="E136" s="108"/>
      <c r="F136" s="112"/>
      <c r="G136" s="119"/>
    </row>
    <row r="137" spans="1:7" x14ac:dyDescent="0.2">
      <c r="F137" s="114"/>
      <c r="G137" s="111"/>
    </row>
    <row r="138" spans="1:7" ht="13.5" customHeight="1" x14ac:dyDescent="0.2">
      <c r="A138" s="108"/>
      <c r="B138" s="108"/>
      <c r="F138" s="120"/>
      <c r="G138" s="118"/>
    </row>
    <row r="139" spans="1:7" ht="13.5" customHeight="1" x14ac:dyDescent="0.2">
      <c r="C139" s="108"/>
      <c r="D139" s="108"/>
      <c r="F139" s="106"/>
      <c r="G139" s="118"/>
    </row>
    <row r="140" spans="1:7" ht="13.5" customHeight="1" x14ac:dyDescent="0.2">
      <c r="E140" s="108"/>
      <c r="F140" s="106"/>
      <c r="G140" s="109"/>
    </row>
    <row r="141" spans="1:7" x14ac:dyDescent="0.2">
      <c r="E141" s="108"/>
      <c r="F141" s="114"/>
      <c r="G141" s="111"/>
    </row>
    <row r="142" spans="1:7" x14ac:dyDescent="0.2">
      <c r="E142" s="108"/>
      <c r="F142" s="106"/>
      <c r="G142" s="109"/>
    </row>
    <row r="143" spans="1:7" x14ac:dyDescent="0.2">
      <c r="F143" s="127"/>
      <c r="G143" s="128"/>
    </row>
    <row r="144" spans="1:7" x14ac:dyDescent="0.2">
      <c r="E144" s="108"/>
      <c r="F144" s="112"/>
      <c r="G144" s="129"/>
    </row>
    <row r="145" spans="1:7" x14ac:dyDescent="0.2">
      <c r="E145" s="108"/>
      <c r="F145" s="114"/>
      <c r="G145" s="115"/>
    </row>
    <row r="146" spans="1:7" x14ac:dyDescent="0.2">
      <c r="F146" s="127"/>
      <c r="G146" s="134"/>
    </row>
    <row r="147" spans="1:7" x14ac:dyDescent="0.2">
      <c r="C147" s="108"/>
      <c r="D147" s="108"/>
      <c r="F147" s="122"/>
      <c r="G147" s="132"/>
    </row>
    <row r="148" spans="1:7" x14ac:dyDescent="0.2">
      <c r="E148" s="108"/>
      <c r="F148" s="122"/>
      <c r="G148" s="109"/>
    </row>
    <row r="149" spans="1:7" x14ac:dyDescent="0.2">
      <c r="E149" s="108"/>
      <c r="F149" s="114"/>
      <c r="G149" s="115"/>
    </row>
    <row r="150" spans="1:7" x14ac:dyDescent="0.2">
      <c r="E150" s="108"/>
      <c r="F150" s="114"/>
      <c r="G150" s="115"/>
    </row>
    <row r="151" spans="1:7" x14ac:dyDescent="0.2">
      <c r="F151" s="106"/>
      <c r="G151" s="107"/>
    </row>
    <row r="152" spans="1:7" s="3" customFormat="1" ht="18" customHeight="1" x14ac:dyDescent="0.25">
      <c r="A152" s="135"/>
      <c r="B152" s="135"/>
      <c r="C152" s="136"/>
      <c r="D152" s="136"/>
      <c r="E152" s="136"/>
      <c r="F152" s="136"/>
      <c r="G152" s="136"/>
    </row>
    <row r="153" spans="1:7" ht="28.5" customHeight="1" x14ac:dyDescent="0.2">
      <c r="A153" s="124"/>
      <c r="B153" s="124"/>
      <c r="C153" s="124"/>
      <c r="D153" s="124"/>
      <c r="E153" s="124"/>
      <c r="F153" s="125"/>
      <c r="G153" s="126"/>
    </row>
    <row r="155" spans="1:7" ht="15.75" x14ac:dyDescent="0.2">
      <c r="A155" s="137"/>
      <c r="B155" s="137"/>
      <c r="C155" s="108"/>
      <c r="D155" s="108"/>
      <c r="E155" s="108"/>
      <c r="F155" s="138"/>
      <c r="G155" s="139"/>
    </row>
    <row r="156" spans="1:7" x14ac:dyDescent="0.2">
      <c r="A156" s="108"/>
      <c r="B156" s="108"/>
      <c r="C156" s="108"/>
      <c r="D156" s="108"/>
      <c r="E156" s="108"/>
      <c r="F156" s="138"/>
      <c r="G156" s="139"/>
    </row>
    <row r="157" spans="1:7" ht="17.25" customHeight="1" x14ac:dyDescent="0.2">
      <c r="A157" s="108"/>
      <c r="B157" s="108"/>
      <c r="C157" s="108"/>
      <c r="D157" s="108"/>
      <c r="E157" s="108"/>
      <c r="F157" s="138"/>
      <c r="G157" s="139"/>
    </row>
    <row r="158" spans="1:7" ht="13.5" customHeight="1" x14ac:dyDescent="0.2">
      <c r="A158" s="108"/>
      <c r="B158" s="108"/>
      <c r="C158" s="108"/>
      <c r="D158" s="108"/>
      <c r="E158" s="108"/>
      <c r="F158" s="138"/>
      <c r="G158" s="139"/>
    </row>
    <row r="159" spans="1:7" x14ac:dyDescent="0.2">
      <c r="A159" s="108"/>
      <c r="B159" s="108"/>
      <c r="C159" s="108"/>
      <c r="D159" s="108"/>
      <c r="E159" s="108"/>
      <c r="F159" s="138"/>
      <c r="G159" s="139"/>
    </row>
    <row r="160" spans="1:7" x14ac:dyDescent="0.2">
      <c r="A160" s="108"/>
      <c r="B160" s="108"/>
      <c r="C160" s="108"/>
      <c r="D160" s="108"/>
      <c r="E160" s="108"/>
    </row>
    <row r="161" spans="1:7" x14ac:dyDescent="0.2">
      <c r="A161" s="108"/>
      <c r="B161" s="108"/>
      <c r="C161" s="108"/>
      <c r="D161" s="108"/>
      <c r="E161" s="108"/>
      <c r="F161" s="138"/>
      <c r="G161" s="139"/>
    </row>
    <row r="162" spans="1:7" x14ac:dyDescent="0.2">
      <c r="A162" s="108"/>
      <c r="B162" s="108"/>
      <c r="C162" s="108"/>
      <c r="D162" s="108"/>
      <c r="E162" s="108"/>
      <c r="F162" s="138"/>
      <c r="G162" s="141"/>
    </row>
    <row r="163" spans="1:7" x14ac:dyDescent="0.2">
      <c r="A163" s="108"/>
      <c r="B163" s="108"/>
      <c r="C163" s="108"/>
      <c r="D163" s="108"/>
      <c r="E163" s="108"/>
      <c r="F163" s="138"/>
      <c r="G163" s="139"/>
    </row>
    <row r="164" spans="1:7" ht="22.5" customHeight="1" x14ac:dyDescent="0.2">
      <c r="A164" s="108"/>
      <c r="B164" s="108"/>
      <c r="C164" s="108"/>
      <c r="D164" s="108"/>
      <c r="E164" s="108"/>
      <c r="F164" s="138"/>
      <c r="G164" s="116"/>
    </row>
    <row r="165" spans="1:7" ht="22.5" customHeight="1" x14ac:dyDescent="0.2">
      <c r="F165" s="114"/>
      <c r="G165" s="117"/>
    </row>
  </sheetData>
  <sheetProtection password="CC51" sheet="1" objects="1" scenarios="1"/>
  <mergeCells count="8">
    <mergeCell ref="B40:H40"/>
    <mergeCell ref="A152:G152"/>
    <mergeCell ref="A1:H1"/>
    <mergeCell ref="B3:H3"/>
    <mergeCell ref="B14:H14"/>
    <mergeCell ref="B16:H16"/>
    <mergeCell ref="B27:H27"/>
    <mergeCell ref="B29:H29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4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8"/>
  <sheetViews>
    <sheetView zoomScale="89" zoomScaleNormal="89" workbookViewId="0">
      <pane ySplit="2" topLeftCell="A3" activePane="bottomLeft" state="frozen"/>
      <selection pane="bottomLeft" activeCell="G16" sqref="G16"/>
    </sheetView>
  </sheetViews>
  <sheetFormatPr defaultColWidth="11.42578125" defaultRowHeight="12.75" x14ac:dyDescent="0.2"/>
  <cols>
    <col min="1" max="1" width="7.42578125" style="165" customWidth="1"/>
    <col min="2" max="2" width="34" style="166" customWidth="1"/>
    <col min="3" max="10" width="10" style="167" customWidth="1"/>
    <col min="11" max="11" width="8.85546875" style="167" customWidth="1"/>
    <col min="12" max="12" width="7.5703125" style="167" customWidth="1"/>
    <col min="13" max="14" width="10" style="47" customWidth="1"/>
    <col min="15" max="15" width="0.7109375" style="47" customWidth="1"/>
    <col min="16" max="256" width="11.42578125" style="47"/>
    <col min="257" max="257" width="9.140625" style="47" customWidth="1"/>
    <col min="258" max="258" width="34.42578125" style="47" customWidth="1"/>
    <col min="259" max="267" width="10" style="47" customWidth="1"/>
    <col min="268" max="268" width="8.42578125" style="47" customWidth="1"/>
    <col min="269" max="270" width="10" style="47" customWidth="1"/>
    <col min="271" max="271" width="0.7109375" style="47" customWidth="1"/>
    <col min="272" max="512" width="11.42578125" style="47"/>
    <col min="513" max="513" width="9.140625" style="47" customWidth="1"/>
    <col min="514" max="514" width="34.42578125" style="47" customWidth="1"/>
    <col min="515" max="523" width="10" style="47" customWidth="1"/>
    <col min="524" max="524" width="8.42578125" style="47" customWidth="1"/>
    <col min="525" max="526" width="10" style="47" customWidth="1"/>
    <col min="527" max="527" width="0.7109375" style="47" customWidth="1"/>
    <col min="528" max="768" width="11.42578125" style="47"/>
    <col min="769" max="769" width="9.140625" style="47" customWidth="1"/>
    <col min="770" max="770" width="34.42578125" style="47" customWidth="1"/>
    <col min="771" max="779" width="10" style="47" customWidth="1"/>
    <col min="780" max="780" width="8.42578125" style="47" customWidth="1"/>
    <col min="781" max="782" width="10" style="47" customWidth="1"/>
    <col min="783" max="783" width="0.7109375" style="47" customWidth="1"/>
    <col min="784" max="1024" width="11.42578125" style="47"/>
    <col min="1025" max="1025" width="9.140625" style="47" customWidth="1"/>
    <col min="1026" max="1026" width="34.42578125" style="47" customWidth="1"/>
    <col min="1027" max="1035" width="10" style="47" customWidth="1"/>
    <col min="1036" max="1036" width="8.42578125" style="47" customWidth="1"/>
    <col min="1037" max="1038" width="10" style="47" customWidth="1"/>
    <col min="1039" max="1039" width="0.7109375" style="47" customWidth="1"/>
    <col min="1040" max="1280" width="11.42578125" style="47"/>
    <col min="1281" max="1281" width="9.140625" style="47" customWidth="1"/>
    <col min="1282" max="1282" width="34.42578125" style="47" customWidth="1"/>
    <col min="1283" max="1291" width="10" style="47" customWidth="1"/>
    <col min="1292" max="1292" width="8.42578125" style="47" customWidth="1"/>
    <col min="1293" max="1294" width="10" style="47" customWidth="1"/>
    <col min="1295" max="1295" width="0.7109375" style="47" customWidth="1"/>
    <col min="1296" max="1536" width="11.42578125" style="47"/>
    <col min="1537" max="1537" width="9.140625" style="47" customWidth="1"/>
    <col min="1538" max="1538" width="34.42578125" style="47" customWidth="1"/>
    <col min="1539" max="1547" width="10" style="47" customWidth="1"/>
    <col min="1548" max="1548" width="8.42578125" style="47" customWidth="1"/>
    <col min="1549" max="1550" width="10" style="47" customWidth="1"/>
    <col min="1551" max="1551" width="0.7109375" style="47" customWidth="1"/>
    <col min="1552" max="1792" width="11.42578125" style="47"/>
    <col min="1793" max="1793" width="9.140625" style="47" customWidth="1"/>
    <col min="1794" max="1794" width="34.42578125" style="47" customWidth="1"/>
    <col min="1795" max="1803" width="10" style="47" customWidth="1"/>
    <col min="1804" max="1804" width="8.42578125" style="47" customWidth="1"/>
    <col min="1805" max="1806" width="10" style="47" customWidth="1"/>
    <col min="1807" max="1807" width="0.7109375" style="47" customWidth="1"/>
    <col min="1808" max="2048" width="11.42578125" style="47"/>
    <col min="2049" max="2049" width="9.140625" style="47" customWidth="1"/>
    <col min="2050" max="2050" width="34.42578125" style="47" customWidth="1"/>
    <col min="2051" max="2059" width="10" style="47" customWidth="1"/>
    <col min="2060" max="2060" width="8.42578125" style="47" customWidth="1"/>
    <col min="2061" max="2062" width="10" style="47" customWidth="1"/>
    <col min="2063" max="2063" width="0.7109375" style="47" customWidth="1"/>
    <col min="2064" max="2304" width="11.42578125" style="47"/>
    <col min="2305" max="2305" width="9.140625" style="47" customWidth="1"/>
    <col min="2306" max="2306" width="34.42578125" style="47" customWidth="1"/>
    <col min="2307" max="2315" width="10" style="47" customWidth="1"/>
    <col min="2316" max="2316" width="8.42578125" style="47" customWidth="1"/>
    <col min="2317" max="2318" width="10" style="47" customWidth="1"/>
    <col min="2319" max="2319" width="0.7109375" style="47" customWidth="1"/>
    <col min="2320" max="2560" width="11.42578125" style="47"/>
    <col min="2561" max="2561" width="9.140625" style="47" customWidth="1"/>
    <col min="2562" max="2562" width="34.42578125" style="47" customWidth="1"/>
    <col min="2563" max="2571" width="10" style="47" customWidth="1"/>
    <col min="2572" max="2572" width="8.42578125" style="47" customWidth="1"/>
    <col min="2573" max="2574" width="10" style="47" customWidth="1"/>
    <col min="2575" max="2575" width="0.7109375" style="47" customWidth="1"/>
    <col min="2576" max="2816" width="11.42578125" style="47"/>
    <col min="2817" max="2817" width="9.140625" style="47" customWidth="1"/>
    <col min="2818" max="2818" width="34.42578125" style="47" customWidth="1"/>
    <col min="2819" max="2827" width="10" style="47" customWidth="1"/>
    <col min="2828" max="2828" width="8.42578125" style="47" customWidth="1"/>
    <col min="2829" max="2830" width="10" style="47" customWidth="1"/>
    <col min="2831" max="2831" width="0.7109375" style="47" customWidth="1"/>
    <col min="2832" max="3072" width="11.42578125" style="47"/>
    <col min="3073" max="3073" width="9.140625" style="47" customWidth="1"/>
    <col min="3074" max="3074" width="34.42578125" style="47" customWidth="1"/>
    <col min="3075" max="3083" width="10" style="47" customWidth="1"/>
    <col min="3084" max="3084" width="8.42578125" style="47" customWidth="1"/>
    <col min="3085" max="3086" width="10" style="47" customWidth="1"/>
    <col min="3087" max="3087" width="0.7109375" style="47" customWidth="1"/>
    <col min="3088" max="3328" width="11.42578125" style="47"/>
    <col min="3329" max="3329" width="9.140625" style="47" customWidth="1"/>
    <col min="3330" max="3330" width="34.42578125" style="47" customWidth="1"/>
    <col min="3331" max="3339" width="10" style="47" customWidth="1"/>
    <col min="3340" max="3340" width="8.42578125" style="47" customWidth="1"/>
    <col min="3341" max="3342" width="10" style="47" customWidth="1"/>
    <col min="3343" max="3343" width="0.7109375" style="47" customWidth="1"/>
    <col min="3344" max="3584" width="11.42578125" style="47"/>
    <col min="3585" max="3585" width="9.140625" style="47" customWidth="1"/>
    <col min="3586" max="3586" width="34.42578125" style="47" customWidth="1"/>
    <col min="3587" max="3595" width="10" style="47" customWidth="1"/>
    <col min="3596" max="3596" width="8.42578125" style="47" customWidth="1"/>
    <col min="3597" max="3598" width="10" style="47" customWidth="1"/>
    <col min="3599" max="3599" width="0.7109375" style="47" customWidth="1"/>
    <col min="3600" max="3840" width="11.42578125" style="47"/>
    <col min="3841" max="3841" width="9.140625" style="47" customWidth="1"/>
    <col min="3842" max="3842" width="34.42578125" style="47" customWidth="1"/>
    <col min="3843" max="3851" width="10" style="47" customWidth="1"/>
    <col min="3852" max="3852" width="8.42578125" style="47" customWidth="1"/>
    <col min="3853" max="3854" width="10" style="47" customWidth="1"/>
    <col min="3855" max="3855" width="0.7109375" style="47" customWidth="1"/>
    <col min="3856" max="4096" width="11.42578125" style="47"/>
    <col min="4097" max="4097" width="9.140625" style="47" customWidth="1"/>
    <col min="4098" max="4098" width="34.42578125" style="47" customWidth="1"/>
    <col min="4099" max="4107" width="10" style="47" customWidth="1"/>
    <col min="4108" max="4108" width="8.42578125" style="47" customWidth="1"/>
    <col min="4109" max="4110" width="10" style="47" customWidth="1"/>
    <col min="4111" max="4111" width="0.7109375" style="47" customWidth="1"/>
    <col min="4112" max="4352" width="11.42578125" style="47"/>
    <col min="4353" max="4353" width="9.140625" style="47" customWidth="1"/>
    <col min="4354" max="4354" width="34.42578125" style="47" customWidth="1"/>
    <col min="4355" max="4363" width="10" style="47" customWidth="1"/>
    <col min="4364" max="4364" width="8.42578125" style="47" customWidth="1"/>
    <col min="4365" max="4366" width="10" style="47" customWidth="1"/>
    <col min="4367" max="4367" width="0.7109375" style="47" customWidth="1"/>
    <col min="4368" max="4608" width="11.42578125" style="47"/>
    <col min="4609" max="4609" width="9.140625" style="47" customWidth="1"/>
    <col min="4610" max="4610" width="34.42578125" style="47" customWidth="1"/>
    <col min="4611" max="4619" width="10" style="47" customWidth="1"/>
    <col min="4620" max="4620" width="8.42578125" style="47" customWidth="1"/>
    <col min="4621" max="4622" width="10" style="47" customWidth="1"/>
    <col min="4623" max="4623" width="0.7109375" style="47" customWidth="1"/>
    <col min="4624" max="4864" width="11.42578125" style="47"/>
    <col min="4865" max="4865" width="9.140625" style="47" customWidth="1"/>
    <col min="4866" max="4866" width="34.42578125" style="47" customWidth="1"/>
    <col min="4867" max="4875" width="10" style="47" customWidth="1"/>
    <col min="4876" max="4876" width="8.42578125" style="47" customWidth="1"/>
    <col min="4877" max="4878" width="10" style="47" customWidth="1"/>
    <col min="4879" max="4879" width="0.7109375" style="47" customWidth="1"/>
    <col min="4880" max="5120" width="11.42578125" style="47"/>
    <col min="5121" max="5121" width="9.140625" style="47" customWidth="1"/>
    <col min="5122" max="5122" width="34.42578125" style="47" customWidth="1"/>
    <col min="5123" max="5131" width="10" style="47" customWidth="1"/>
    <col min="5132" max="5132" width="8.42578125" style="47" customWidth="1"/>
    <col min="5133" max="5134" width="10" style="47" customWidth="1"/>
    <col min="5135" max="5135" width="0.7109375" style="47" customWidth="1"/>
    <col min="5136" max="5376" width="11.42578125" style="47"/>
    <col min="5377" max="5377" width="9.140625" style="47" customWidth="1"/>
    <col min="5378" max="5378" width="34.42578125" style="47" customWidth="1"/>
    <col min="5379" max="5387" width="10" style="47" customWidth="1"/>
    <col min="5388" max="5388" width="8.42578125" style="47" customWidth="1"/>
    <col min="5389" max="5390" width="10" style="47" customWidth="1"/>
    <col min="5391" max="5391" width="0.7109375" style="47" customWidth="1"/>
    <col min="5392" max="5632" width="11.42578125" style="47"/>
    <col min="5633" max="5633" width="9.140625" style="47" customWidth="1"/>
    <col min="5634" max="5634" width="34.42578125" style="47" customWidth="1"/>
    <col min="5635" max="5643" width="10" style="47" customWidth="1"/>
    <col min="5644" max="5644" width="8.42578125" style="47" customWidth="1"/>
    <col min="5645" max="5646" width="10" style="47" customWidth="1"/>
    <col min="5647" max="5647" width="0.7109375" style="47" customWidth="1"/>
    <col min="5648" max="5888" width="11.42578125" style="47"/>
    <col min="5889" max="5889" width="9.140625" style="47" customWidth="1"/>
    <col min="5890" max="5890" width="34.42578125" style="47" customWidth="1"/>
    <col min="5891" max="5899" width="10" style="47" customWidth="1"/>
    <col min="5900" max="5900" width="8.42578125" style="47" customWidth="1"/>
    <col min="5901" max="5902" width="10" style="47" customWidth="1"/>
    <col min="5903" max="5903" width="0.7109375" style="47" customWidth="1"/>
    <col min="5904" max="6144" width="11.42578125" style="47"/>
    <col min="6145" max="6145" width="9.140625" style="47" customWidth="1"/>
    <col min="6146" max="6146" width="34.42578125" style="47" customWidth="1"/>
    <col min="6147" max="6155" width="10" style="47" customWidth="1"/>
    <col min="6156" max="6156" width="8.42578125" style="47" customWidth="1"/>
    <col min="6157" max="6158" width="10" style="47" customWidth="1"/>
    <col min="6159" max="6159" width="0.7109375" style="47" customWidth="1"/>
    <col min="6160" max="6400" width="11.42578125" style="47"/>
    <col min="6401" max="6401" width="9.140625" style="47" customWidth="1"/>
    <col min="6402" max="6402" width="34.42578125" style="47" customWidth="1"/>
    <col min="6403" max="6411" width="10" style="47" customWidth="1"/>
    <col min="6412" max="6412" width="8.42578125" style="47" customWidth="1"/>
    <col min="6413" max="6414" width="10" style="47" customWidth="1"/>
    <col min="6415" max="6415" width="0.7109375" style="47" customWidth="1"/>
    <col min="6416" max="6656" width="11.42578125" style="47"/>
    <col min="6657" max="6657" width="9.140625" style="47" customWidth="1"/>
    <col min="6658" max="6658" width="34.42578125" style="47" customWidth="1"/>
    <col min="6659" max="6667" width="10" style="47" customWidth="1"/>
    <col min="6668" max="6668" width="8.42578125" style="47" customWidth="1"/>
    <col min="6669" max="6670" width="10" style="47" customWidth="1"/>
    <col min="6671" max="6671" width="0.7109375" style="47" customWidth="1"/>
    <col min="6672" max="6912" width="11.42578125" style="47"/>
    <col min="6913" max="6913" width="9.140625" style="47" customWidth="1"/>
    <col min="6914" max="6914" width="34.42578125" style="47" customWidth="1"/>
    <col min="6915" max="6923" width="10" style="47" customWidth="1"/>
    <col min="6924" max="6924" width="8.42578125" style="47" customWidth="1"/>
    <col min="6925" max="6926" width="10" style="47" customWidth="1"/>
    <col min="6927" max="6927" width="0.7109375" style="47" customWidth="1"/>
    <col min="6928" max="7168" width="11.42578125" style="47"/>
    <col min="7169" max="7169" width="9.140625" style="47" customWidth="1"/>
    <col min="7170" max="7170" width="34.42578125" style="47" customWidth="1"/>
    <col min="7171" max="7179" width="10" style="47" customWidth="1"/>
    <col min="7180" max="7180" width="8.42578125" style="47" customWidth="1"/>
    <col min="7181" max="7182" width="10" style="47" customWidth="1"/>
    <col min="7183" max="7183" width="0.7109375" style="47" customWidth="1"/>
    <col min="7184" max="7424" width="11.42578125" style="47"/>
    <col min="7425" max="7425" width="9.140625" style="47" customWidth="1"/>
    <col min="7426" max="7426" width="34.42578125" style="47" customWidth="1"/>
    <col min="7427" max="7435" width="10" style="47" customWidth="1"/>
    <col min="7436" max="7436" width="8.42578125" style="47" customWidth="1"/>
    <col min="7437" max="7438" width="10" style="47" customWidth="1"/>
    <col min="7439" max="7439" width="0.7109375" style="47" customWidth="1"/>
    <col min="7440" max="7680" width="11.42578125" style="47"/>
    <col min="7681" max="7681" width="9.140625" style="47" customWidth="1"/>
    <col min="7682" max="7682" width="34.42578125" style="47" customWidth="1"/>
    <col min="7683" max="7691" width="10" style="47" customWidth="1"/>
    <col min="7692" max="7692" width="8.42578125" style="47" customWidth="1"/>
    <col min="7693" max="7694" width="10" style="47" customWidth="1"/>
    <col min="7695" max="7695" width="0.7109375" style="47" customWidth="1"/>
    <col min="7696" max="7936" width="11.42578125" style="47"/>
    <col min="7937" max="7937" width="9.140625" style="47" customWidth="1"/>
    <col min="7938" max="7938" width="34.42578125" style="47" customWidth="1"/>
    <col min="7939" max="7947" width="10" style="47" customWidth="1"/>
    <col min="7948" max="7948" width="8.42578125" style="47" customWidth="1"/>
    <col min="7949" max="7950" width="10" style="47" customWidth="1"/>
    <col min="7951" max="7951" width="0.7109375" style="47" customWidth="1"/>
    <col min="7952" max="8192" width="11.42578125" style="47"/>
    <col min="8193" max="8193" width="9.140625" style="47" customWidth="1"/>
    <col min="8194" max="8194" width="34.42578125" style="47" customWidth="1"/>
    <col min="8195" max="8203" width="10" style="47" customWidth="1"/>
    <col min="8204" max="8204" width="8.42578125" style="47" customWidth="1"/>
    <col min="8205" max="8206" width="10" style="47" customWidth="1"/>
    <col min="8207" max="8207" width="0.7109375" style="47" customWidth="1"/>
    <col min="8208" max="8448" width="11.42578125" style="47"/>
    <col min="8449" max="8449" width="9.140625" style="47" customWidth="1"/>
    <col min="8450" max="8450" width="34.42578125" style="47" customWidth="1"/>
    <col min="8451" max="8459" width="10" style="47" customWidth="1"/>
    <col min="8460" max="8460" width="8.42578125" style="47" customWidth="1"/>
    <col min="8461" max="8462" width="10" style="47" customWidth="1"/>
    <col min="8463" max="8463" width="0.7109375" style="47" customWidth="1"/>
    <col min="8464" max="8704" width="11.42578125" style="47"/>
    <col min="8705" max="8705" width="9.140625" style="47" customWidth="1"/>
    <col min="8706" max="8706" width="34.42578125" style="47" customWidth="1"/>
    <col min="8707" max="8715" width="10" style="47" customWidth="1"/>
    <col min="8716" max="8716" width="8.42578125" style="47" customWidth="1"/>
    <col min="8717" max="8718" width="10" style="47" customWidth="1"/>
    <col min="8719" max="8719" width="0.7109375" style="47" customWidth="1"/>
    <col min="8720" max="8960" width="11.42578125" style="47"/>
    <col min="8961" max="8961" width="9.140625" style="47" customWidth="1"/>
    <col min="8962" max="8962" width="34.42578125" style="47" customWidth="1"/>
    <col min="8963" max="8971" width="10" style="47" customWidth="1"/>
    <col min="8972" max="8972" width="8.42578125" style="47" customWidth="1"/>
    <col min="8973" max="8974" width="10" style="47" customWidth="1"/>
    <col min="8975" max="8975" width="0.7109375" style="47" customWidth="1"/>
    <col min="8976" max="9216" width="11.42578125" style="47"/>
    <col min="9217" max="9217" width="9.140625" style="47" customWidth="1"/>
    <col min="9218" max="9218" width="34.42578125" style="47" customWidth="1"/>
    <col min="9219" max="9227" width="10" style="47" customWidth="1"/>
    <col min="9228" max="9228" width="8.42578125" style="47" customWidth="1"/>
    <col min="9229" max="9230" width="10" style="47" customWidth="1"/>
    <col min="9231" max="9231" width="0.7109375" style="47" customWidth="1"/>
    <col min="9232" max="9472" width="11.42578125" style="47"/>
    <col min="9473" max="9473" width="9.140625" style="47" customWidth="1"/>
    <col min="9474" max="9474" width="34.42578125" style="47" customWidth="1"/>
    <col min="9475" max="9483" width="10" style="47" customWidth="1"/>
    <col min="9484" max="9484" width="8.42578125" style="47" customWidth="1"/>
    <col min="9485" max="9486" width="10" style="47" customWidth="1"/>
    <col min="9487" max="9487" width="0.7109375" style="47" customWidth="1"/>
    <col min="9488" max="9728" width="11.42578125" style="47"/>
    <col min="9729" max="9729" width="9.140625" style="47" customWidth="1"/>
    <col min="9730" max="9730" width="34.42578125" style="47" customWidth="1"/>
    <col min="9731" max="9739" width="10" style="47" customWidth="1"/>
    <col min="9740" max="9740" width="8.42578125" style="47" customWidth="1"/>
    <col min="9741" max="9742" width="10" style="47" customWidth="1"/>
    <col min="9743" max="9743" width="0.7109375" style="47" customWidth="1"/>
    <col min="9744" max="9984" width="11.42578125" style="47"/>
    <col min="9985" max="9985" width="9.140625" style="47" customWidth="1"/>
    <col min="9986" max="9986" width="34.42578125" style="47" customWidth="1"/>
    <col min="9987" max="9995" width="10" style="47" customWidth="1"/>
    <col min="9996" max="9996" width="8.42578125" style="47" customWidth="1"/>
    <col min="9997" max="9998" width="10" style="47" customWidth="1"/>
    <col min="9999" max="9999" width="0.7109375" style="47" customWidth="1"/>
    <col min="10000" max="10240" width="11.42578125" style="47"/>
    <col min="10241" max="10241" width="9.140625" style="47" customWidth="1"/>
    <col min="10242" max="10242" width="34.42578125" style="47" customWidth="1"/>
    <col min="10243" max="10251" width="10" style="47" customWidth="1"/>
    <col min="10252" max="10252" width="8.42578125" style="47" customWidth="1"/>
    <col min="10253" max="10254" width="10" style="47" customWidth="1"/>
    <col min="10255" max="10255" width="0.7109375" style="47" customWidth="1"/>
    <col min="10256" max="10496" width="11.42578125" style="47"/>
    <col min="10497" max="10497" width="9.140625" style="47" customWidth="1"/>
    <col min="10498" max="10498" width="34.42578125" style="47" customWidth="1"/>
    <col min="10499" max="10507" width="10" style="47" customWidth="1"/>
    <col min="10508" max="10508" width="8.42578125" style="47" customWidth="1"/>
    <col min="10509" max="10510" width="10" style="47" customWidth="1"/>
    <col min="10511" max="10511" width="0.7109375" style="47" customWidth="1"/>
    <col min="10512" max="10752" width="11.42578125" style="47"/>
    <col min="10753" max="10753" width="9.140625" style="47" customWidth="1"/>
    <col min="10754" max="10754" width="34.42578125" style="47" customWidth="1"/>
    <col min="10755" max="10763" width="10" style="47" customWidth="1"/>
    <col min="10764" max="10764" width="8.42578125" style="47" customWidth="1"/>
    <col min="10765" max="10766" width="10" style="47" customWidth="1"/>
    <col min="10767" max="10767" width="0.7109375" style="47" customWidth="1"/>
    <col min="10768" max="11008" width="11.42578125" style="47"/>
    <col min="11009" max="11009" width="9.140625" style="47" customWidth="1"/>
    <col min="11010" max="11010" width="34.42578125" style="47" customWidth="1"/>
    <col min="11011" max="11019" width="10" style="47" customWidth="1"/>
    <col min="11020" max="11020" width="8.42578125" style="47" customWidth="1"/>
    <col min="11021" max="11022" width="10" style="47" customWidth="1"/>
    <col min="11023" max="11023" width="0.7109375" style="47" customWidth="1"/>
    <col min="11024" max="11264" width="11.42578125" style="47"/>
    <col min="11265" max="11265" width="9.140625" style="47" customWidth="1"/>
    <col min="11266" max="11266" width="34.42578125" style="47" customWidth="1"/>
    <col min="11267" max="11275" width="10" style="47" customWidth="1"/>
    <col min="11276" max="11276" width="8.42578125" style="47" customWidth="1"/>
    <col min="11277" max="11278" width="10" style="47" customWidth="1"/>
    <col min="11279" max="11279" width="0.7109375" style="47" customWidth="1"/>
    <col min="11280" max="11520" width="11.42578125" style="47"/>
    <col min="11521" max="11521" width="9.140625" style="47" customWidth="1"/>
    <col min="11522" max="11522" width="34.42578125" style="47" customWidth="1"/>
    <col min="11523" max="11531" width="10" style="47" customWidth="1"/>
    <col min="11532" max="11532" width="8.42578125" style="47" customWidth="1"/>
    <col min="11533" max="11534" width="10" style="47" customWidth="1"/>
    <col min="11535" max="11535" width="0.7109375" style="47" customWidth="1"/>
    <col min="11536" max="11776" width="11.42578125" style="47"/>
    <col min="11777" max="11777" width="9.140625" style="47" customWidth="1"/>
    <col min="11778" max="11778" width="34.42578125" style="47" customWidth="1"/>
    <col min="11779" max="11787" width="10" style="47" customWidth="1"/>
    <col min="11788" max="11788" width="8.42578125" style="47" customWidth="1"/>
    <col min="11789" max="11790" width="10" style="47" customWidth="1"/>
    <col min="11791" max="11791" width="0.7109375" style="47" customWidth="1"/>
    <col min="11792" max="12032" width="11.42578125" style="47"/>
    <col min="12033" max="12033" width="9.140625" style="47" customWidth="1"/>
    <col min="12034" max="12034" width="34.42578125" style="47" customWidth="1"/>
    <col min="12035" max="12043" width="10" style="47" customWidth="1"/>
    <col min="12044" max="12044" width="8.42578125" style="47" customWidth="1"/>
    <col min="12045" max="12046" width="10" style="47" customWidth="1"/>
    <col min="12047" max="12047" width="0.7109375" style="47" customWidth="1"/>
    <col min="12048" max="12288" width="11.42578125" style="47"/>
    <col min="12289" max="12289" width="9.140625" style="47" customWidth="1"/>
    <col min="12290" max="12290" width="34.42578125" style="47" customWidth="1"/>
    <col min="12291" max="12299" width="10" style="47" customWidth="1"/>
    <col min="12300" max="12300" width="8.42578125" style="47" customWidth="1"/>
    <col min="12301" max="12302" width="10" style="47" customWidth="1"/>
    <col min="12303" max="12303" width="0.7109375" style="47" customWidth="1"/>
    <col min="12304" max="12544" width="11.42578125" style="47"/>
    <col min="12545" max="12545" width="9.140625" style="47" customWidth="1"/>
    <col min="12546" max="12546" width="34.42578125" style="47" customWidth="1"/>
    <col min="12547" max="12555" width="10" style="47" customWidth="1"/>
    <col min="12556" max="12556" width="8.42578125" style="47" customWidth="1"/>
    <col min="12557" max="12558" width="10" style="47" customWidth="1"/>
    <col min="12559" max="12559" width="0.7109375" style="47" customWidth="1"/>
    <col min="12560" max="12800" width="11.42578125" style="47"/>
    <col min="12801" max="12801" width="9.140625" style="47" customWidth="1"/>
    <col min="12802" max="12802" width="34.42578125" style="47" customWidth="1"/>
    <col min="12803" max="12811" width="10" style="47" customWidth="1"/>
    <col min="12812" max="12812" width="8.42578125" style="47" customWidth="1"/>
    <col min="12813" max="12814" width="10" style="47" customWidth="1"/>
    <col min="12815" max="12815" width="0.7109375" style="47" customWidth="1"/>
    <col min="12816" max="13056" width="11.42578125" style="47"/>
    <col min="13057" max="13057" width="9.140625" style="47" customWidth="1"/>
    <col min="13058" max="13058" width="34.42578125" style="47" customWidth="1"/>
    <col min="13059" max="13067" width="10" style="47" customWidth="1"/>
    <col min="13068" max="13068" width="8.42578125" style="47" customWidth="1"/>
    <col min="13069" max="13070" width="10" style="47" customWidth="1"/>
    <col min="13071" max="13071" width="0.7109375" style="47" customWidth="1"/>
    <col min="13072" max="13312" width="11.42578125" style="47"/>
    <col min="13313" max="13313" width="9.140625" style="47" customWidth="1"/>
    <col min="13314" max="13314" width="34.42578125" style="47" customWidth="1"/>
    <col min="13315" max="13323" width="10" style="47" customWidth="1"/>
    <col min="13324" max="13324" width="8.42578125" style="47" customWidth="1"/>
    <col min="13325" max="13326" width="10" style="47" customWidth="1"/>
    <col min="13327" max="13327" width="0.7109375" style="47" customWidth="1"/>
    <col min="13328" max="13568" width="11.42578125" style="47"/>
    <col min="13569" max="13569" width="9.140625" style="47" customWidth="1"/>
    <col min="13570" max="13570" width="34.42578125" style="47" customWidth="1"/>
    <col min="13571" max="13579" width="10" style="47" customWidth="1"/>
    <col min="13580" max="13580" width="8.42578125" style="47" customWidth="1"/>
    <col min="13581" max="13582" width="10" style="47" customWidth="1"/>
    <col min="13583" max="13583" width="0.7109375" style="47" customWidth="1"/>
    <col min="13584" max="13824" width="11.42578125" style="47"/>
    <col min="13825" max="13825" width="9.140625" style="47" customWidth="1"/>
    <col min="13826" max="13826" width="34.42578125" style="47" customWidth="1"/>
    <col min="13827" max="13835" width="10" style="47" customWidth="1"/>
    <col min="13836" max="13836" width="8.42578125" style="47" customWidth="1"/>
    <col min="13837" max="13838" width="10" style="47" customWidth="1"/>
    <col min="13839" max="13839" width="0.7109375" style="47" customWidth="1"/>
    <col min="13840" max="14080" width="11.42578125" style="47"/>
    <col min="14081" max="14081" width="9.140625" style="47" customWidth="1"/>
    <col min="14082" max="14082" width="34.42578125" style="47" customWidth="1"/>
    <col min="14083" max="14091" width="10" style="47" customWidth="1"/>
    <col min="14092" max="14092" width="8.42578125" style="47" customWidth="1"/>
    <col min="14093" max="14094" width="10" style="47" customWidth="1"/>
    <col min="14095" max="14095" width="0.7109375" style="47" customWidth="1"/>
    <col min="14096" max="14336" width="11.42578125" style="47"/>
    <col min="14337" max="14337" width="9.140625" style="47" customWidth="1"/>
    <col min="14338" max="14338" width="34.42578125" style="47" customWidth="1"/>
    <col min="14339" max="14347" width="10" style="47" customWidth="1"/>
    <col min="14348" max="14348" width="8.42578125" style="47" customWidth="1"/>
    <col min="14349" max="14350" width="10" style="47" customWidth="1"/>
    <col min="14351" max="14351" width="0.7109375" style="47" customWidth="1"/>
    <col min="14352" max="14592" width="11.42578125" style="47"/>
    <col min="14593" max="14593" width="9.140625" style="47" customWidth="1"/>
    <col min="14594" max="14594" width="34.42578125" style="47" customWidth="1"/>
    <col min="14595" max="14603" width="10" style="47" customWidth="1"/>
    <col min="14604" max="14604" width="8.42578125" style="47" customWidth="1"/>
    <col min="14605" max="14606" width="10" style="47" customWidth="1"/>
    <col min="14607" max="14607" width="0.7109375" style="47" customWidth="1"/>
    <col min="14608" max="14848" width="11.42578125" style="47"/>
    <col min="14849" max="14849" width="9.140625" style="47" customWidth="1"/>
    <col min="14850" max="14850" width="34.42578125" style="47" customWidth="1"/>
    <col min="14851" max="14859" width="10" style="47" customWidth="1"/>
    <col min="14860" max="14860" width="8.42578125" style="47" customWidth="1"/>
    <col min="14861" max="14862" width="10" style="47" customWidth="1"/>
    <col min="14863" max="14863" width="0.7109375" style="47" customWidth="1"/>
    <col min="14864" max="15104" width="11.42578125" style="47"/>
    <col min="15105" max="15105" width="9.140625" style="47" customWidth="1"/>
    <col min="15106" max="15106" width="34.42578125" style="47" customWidth="1"/>
    <col min="15107" max="15115" width="10" style="47" customWidth="1"/>
    <col min="15116" max="15116" width="8.42578125" style="47" customWidth="1"/>
    <col min="15117" max="15118" width="10" style="47" customWidth="1"/>
    <col min="15119" max="15119" width="0.7109375" style="47" customWidth="1"/>
    <col min="15120" max="15360" width="11.42578125" style="47"/>
    <col min="15361" max="15361" width="9.140625" style="47" customWidth="1"/>
    <col min="15362" max="15362" width="34.42578125" style="47" customWidth="1"/>
    <col min="15363" max="15371" width="10" style="47" customWidth="1"/>
    <col min="15372" max="15372" width="8.42578125" style="47" customWidth="1"/>
    <col min="15373" max="15374" width="10" style="47" customWidth="1"/>
    <col min="15375" max="15375" width="0.7109375" style="47" customWidth="1"/>
    <col min="15376" max="15616" width="11.42578125" style="47"/>
    <col min="15617" max="15617" width="9.140625" style="47" customWidth="1"/>
    <col min="15618" max="15618" width="34.42578125" style="47" customWidth="1"/>
    <col min="15619" max="15627" width="10" style="47" customWidth="1"/>
    <col min="15628" max="15628" width="8.42578125" style="47" customWidth="1"/>
    <col min="15629" max="15630" width="10" style="47" customWidth="1"/>
    <col min="15631" max="15631" width="0.7109375" style="47" customWidth="1"/>
    <col min="15632" max="15872" width="11.42578125" style="47"/>
    <col min="15873" max="15873" width="9.140625" style="47" customWidth="1"/>
    <col min="15874" max="15874" width="34.42578125" style="47" customWidth="1"/>
    <col min="15875" max="15883" width="10" style="47" customWidth="1"/>
    <col min="15884" max="15884" width="8.42578125" style="47" customWidth="1"/>
    <col min="15885" max="15886" width="10" style="47" customWidth="1"/>
    <col min="15887" max="15887" width="0.7109375" style="47" customWidth="1"/>
    <col min="15888" max="16128" width="11.42578125" style="47"/>
    <col min="16129" max="16129" width="9.140625" style="47" customWidth="1"/>
    <col min="16130" max="16130" width="34.42578125" style="47" customWidth="1"/>
    <col min="16131" max="16139" width="10" style="47" customWidth="1"/>
    <col min="16140" max="16140" width="8.42578125" style="47" customWidth="1"/>
    <col min="16141" max="16142" width="10" style="47" customWidth="1"/>
    <col min="16143" max="16143" width="0.7109375" style="47" customWidth="1"/>
    <col min="16144" max="16384" width="11.42578125" style="47"/>
  </cols>
  <sheetData>
    <row r="1" spans="1:24" ht="24" customHeight="1" x14ac:dyDescent="0.2">
      <c r="A1" s="142" t="s">
        <v>262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24" s="139" customFormat="1" ht="91.5" customHeight="1" x14ac:dyDescent="0.2">
      <c r="A2" s="143" t="s">
        <v>263</v>
      </c>
      <c r="B2" s="143" t="s">
        <v>264</v>
      </c>
      <c r="C2" s="144" t="s">
        <v>265</v>
      </c>
      <c r="D2" s="52" t="s">
        <v>252</v>
      </c>
      <c r="E2" s="52" t="s">
        <v>253</v>
      </c>
      <c r="F2" s="53" t="s">
        <v>254</v>
      </c>
      <c r="G2" s="53" t="s">
        <v>255</v>
      </c>
      <c r="H2" s="53" t="s">
        <v>256</v>
      </c>
      <c r="I2" s="53" t="s">
        <v>257</v>
      </c>
      <c r="J2" s="53" t="s">
        <v>258</v>
      </c>
      <c r="K2" s="52" t="s">
        <v>266</v>
      </c>
      <c r="L2" s="52" t="s">
        <v>267</v>
      </c>
      <c r="M2" s="144" t="s">
        <v>268</v>
      </c>
      <c r="N2" s="144" t="s">
        <v>269</v>
      </c>
    </row>
    <row r="3" spans="1:24" x14ac:dyDescent="0.2">
      <c r="A3" s="145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24" s="139" customFormat="1" ht="25.5" x14ac:dyDescent="0.2">
      <c r="A4" s="148"/>
      <c r="B4" s="149" t="s">
        <v>270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47"/>
      <c r="P4" s="47"/>
    </row>
    <row r="5" spans="1:24" x14ac:dyDescent="0.2">
      <c r="A5" s="148"/>
      <c r="B5" s="151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24" s="139" customFormat="1" ht="25.5" x14ac:dyDescent="0.2">
      <c r="A6" s="152" t="s">
        <v>271</v>
      </c>
      <c r="B6" s="153" t="s">
        <v>272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47"/>
      <c r="P6" s="47"/>
    </row>
    <row r="7" spans="1:24" s="139" customFormat="1" ht="27" customHeight="1" x14ac:dyDescent="0.2">
      <c r="A7" s="154" t="s">
        <v>273</v>
      </c>
      <c r="B7" s="155" t="str">
        <f>'[1]1'!$C$2</f>
        <v>Osiguranje uvjeta rada - decentralizacija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7"/>
      <c r="P7" s="47"/>
    </row>
    <row r="8" spans="1:24" s="139" customFormat="1" x14ac:dyDescent="0.2">
      <c r="A8" s="148">
        <v>3</v>
      </c>
      <c r="B8" s="157" t="s">
        <v>274</v>
      </c>
      <c r="C8" s="150">
        <f>C9+C13+C19</f>
        <v>8738545</v>
      </c>
      <c r="D8" s="150">
        <f t="shared" ref="D8:J8" si="0">D9+D13+D19</f>
        <v>1390000</v>
      </c>
      <c r="E8" s="150">
        <f t="shared" si="0"/>
        <v>0</v>
      </c>
      <c r="F8" s="150">
        <f t="shared" si="0"/>
        <v>0</v>
      </c>
      <c r="G8" s="150">
        <f t="shared" si="0"/>
        <v>18295</v>
      </c>
      <c r="H8" s="150">
        <f t="shared" si="0"/>
        <v>33000</v>
      </c>
      <c r="I8" s="150">
        <f t="shared" si="0"/>
        <v>0</v>
      </c>
      <c r="J8" s="150">
        <f t="shared" si="0"/>
        <v>7297250</v>
      </c>
      <c r="K8" s="150">
        <f>K9+K13+K19</f>
        <v>0</v>
      </c>
      <c r="L8" s="150">
        <f>L9</f>
        <v>0</v>
      </c>
      <c r="M8" s="150">
        <f t="shared" ref="M8:M19" si="1">C8</f>
        <v>8738545</v>
      </c>
      <c r="N8" s="150">
        <f t="shared" ref="N8:N19" si="2">C8</f>
        <v>8738545</v>
      </c>
      <c r="O8" s="47"/>
      <c r="P8" s="47"/>
    </row>
    <row r="9" spans="1:24" s="139" customFormat="1" x14ac:dyDescent="0.2">
      <c r="A9" s="148">
        <v>31</v>
      </c>
      <c r="B9" s="157" t="s">
        <v>275</v>
      </c>
      <c r="C9" s="150">
        <f>SUM(C10:C12)</f>
        <v>7208300</v>
      </c>
      <c r="D9" s="150">
        <f t="shared" ref="D9:J9" si="3">SUM(D10:D12)</f>
        <v>0</v>
      </c>
      <c r="E9" s="150">
        <f t="shared" si="3"/>
        <v>0</v>
      </c>
      <c r="F9" s="150">
        <f t="shared" si="3"/>
        <v>0</v>
      </c>
      <c r="G9" s="150">
        <f t="shared" si="3"/>
        <v>0</v>
      </c>
      <c r="H9" s="150">
        <f t="shared" si="3"/>
        <v>0</v>
      </c>
      <c r="I9" s="150">
        <f t="shared" si="3"/>
        <v>0</v>
      </c>
      <c r="J9" s="150">
        <f t="shared" si="3"/>
        <v>7208300</v>
      </c>
      <c r="K9" s="150">
        <f>SUM(K10:K12)</f>
        <v>0</v>
      </c>
      <c r="L9" s="150">
        <f>SUM(L10:L12)</f>
        <v>0</v>
      </c>
      <c r="M9" s="150">
        <f t="shared" si="1"/>
        <v>7208300</v>
      </c>
      <c r="N9" s="150">
        <f t="shared" si="2"/>
        <v>7208300</v>
      </c>
      <c r="O9" s="47"/>
      <c r="P9" s="47"/>
    </row>
    <row r="10" spans="1:24" x14ac:dyDescent="0.2">
      <c r="A10" s="158">
        <v>311</v>
      </c>
      <c r="B10" s="151" t="s">
        <v>276</v>
      </c>
      <c r="C10" s="150">
        <f>SUM(D10:L10)</f>
        <v>6060000</v>
      </c>
      <c r="D10" s="150">
        <f>'[1]1'!E10</f>
        <v>0</v>
      </c>
      <c r="E10" s="150">
        <f>'[1]1'!F10</f>
        <v>0</v>
      </c>
      <c r="F10" s="150">
        <f>'[1]1'!G10</f>
        <v>0</v>
      </c>
      <c r="G10" s="150">
        <f>'[1]1'!H10</f>
        <v>0</v>
      </c>
      <c r="H10" s="150">
        <f>'[1]1'!I10</f>
        <v>0</v>
      </c>
      <c r="I10" s="150">
        <f>'[1]1'!J10</f>
        <v>0</v>
      </c>
      <c r="J10" s="150">
        <f>'[1]1'!K10</f>
        <v>6060000</v>
      </c>
      <c r="K10" s="150"/>
      <c r="L10" s="150"/>
      <c r="M10" s="150">
        <f t="shared" si="1"/>
        <v>6060000</v>
      </c>
      <c r="N10" s="150">
        <f t="shared" si="2"/>
        <v>6060000</v>
      </c>
      <c r="Q10" s="139"/>
      <c r="R10" s="139"/>
      <c r="S10" s="139"/>
      <c r="T10" s="139"/>
      <c r="U10" s="139"/>
      <c r="V10" s="139"/>
      <c r="W10" s="139"/>
      <c r="X10" s="139"/>
    </row>
    <row r="11" spans="1:24" x14ac:dyDescent="0.2">
      <c r="A11" s="158">
        <v>312</v>
      </c>
      <c r="B11" s="151" t="s">
        <v>277</v>
      </c>
      <c r="C11" s="150">
        <f t="shared" ref="C11:C20" si="4">SUM(D11:L11)</f>
        <v>105000</v>
      </c>
      <c r="D11" s="150">
        <f>'[1]1'!E15</f>
        <v>0</v>
      </c>
      <c r="E11" s="150">
        <f>'[1]1'!F15</f>
        <v>0</v>
      </c>
      <c r="F11" s="150">
        <f>'[1]1'!G15</f>
        <v>0</v>
      </c>
      <c r="G11" s="150">
        <f>'[1]1'!H15</f>
        <v>0</v>
      </c>
      <c r="H11" s="150">
        <f>'[1]1'!I15</f>
        <v>0</v>
      </c>
      <c r="I11" s="150">
        <f>'[1]1'!J15</f>
        <v>0</v>
      </c>
      <c r="J11" s="150">
        <f>'[1]1'!K15</f>
        <v>105000</v>
      </c>
      <c r="K11" s="150"/>
      <c r="L11" s="150"/>
      <c r="M11" s="150">
        <f t="shared" si="1"/>
        <v>105000</v>
      </c>
      <c r="N11" s="150">
        <f t="shared" si="2"/>
        <v>105000</v>
      </c>
    </row>
    <row r="12" spans="1:24" x14ac:dyDescent="0.2">
      <c r="A12" s="158">
        <v>313</v>
      </c>
      <c r="B12" s="151" t="s">
        <v>278</v>
      </c>
      <c r="C12" s="150">
        <f t="shared" si="4"/>
        <v>1043300</v>
      </c>
      <c r="D12" s="150">
        <f>'[1]1'!E17</f>
        <v>0</v>
      </c>
      <c r="E12" s="150">
        <f>'[1]1'!F17</f>
        <v>0</v>
      </c>
      <c r="F12" s="150">
        <f>'[1]1'!G17</f>
        <v>0</v>
      </c>
      <c r="G12" s="150">
        <f>'[1]1'!H17</f>
        <v>0</v>
      </c>
      <c r="H12" s="150">
        <f>'[1]1'!I17</f>
        <v>0</v>
      </c>
      <c r="I12" s="150">
        <f>'[1]1'!J17</f>
        <v>0</v>
      </c>
      <c r="J12" s="150">
        <f>'[1]1'!K17</f>
        <v>1043300</v>
      </c>
      <c r="K12" s="150"/>
      <c r="L12" s="150"/>
      <c r="M12" s="150">
        <f t="shared" si="1"/>
        <v>1043300</v>
      </c>
      <c r="N12" s="150">
        <f t="shared" si="2"/>
        <v>1043300</v>
      </c>
    </row>
    <row r="13" spans="1:24" s="139" customFormat="1" x14ac:dyDescent="0.2">
      <c r="A13" s="148">
        <v>32</v>
      </c>
      <c r="B13" s="157" t="s">
        <v>13</v>
      </c>
      <c r="C13" s="150">
        <f t="shared" ref="C13:L13" si="5">SUM(C14:C18)</f>
        <v>1527195</v>
      </c>
      <c r="D13" s="150">
        <f t="shared" si="5"/>
        <v>1387150</v>
      </c>
      <c r="E13" s="150">
        <f t="shared" si="5"/>
        <v>0</v>
      </c>
      <c r="F13" s="150">
        <f t="shared" si="5"/>
        <v>0</v>
      </c>
      <c r="G13" s="150">
        <f t="shared" si="5"/>
        <v>18095</v>
      </c>
      <c r="H13" s="150">
        <f t="shared" si="5"/>
        <v>33000</v>
      </c>
      <c r="I13" s="150">
        <f t="shared" si="5"/>
        <v>0</v>
      </c>
      <c r="J13" s="150">
        <f t="shared" si="5"/>
        <v>88950</v>
      </c>
      <c r="K13" s="150">
        <f t="shared" si="5"/>
        <v>0</v>
      </c>
      <c r="L13" s="150">
        <f t="shared" si="5"/>
        <v>0</v>
      </c>
      <c r="M13" s="150">
        <f t="shared" si="1"/>
        <v>1527195</v>
      </c>
      <c r="N13" s="150">
        <f t="shared" si="2"/>
        <v>1527195</v>
      </c>
      <c r="O13" s="47"/>
      <c r="P13" s="47"/>
    </row>
    <row r="14" spans="1:24" x14ac:dyDescent="0.2">
      <c r="A14" s="158">
        <v>321</v>
      </c>
      <c r="B14" s="151" t="s">
        <v>14</v>
      </c>
      <c r="C14" s="150">
        <f t="shared" si="4"/>
        <v>133500</v>
      </c>
      <c r="D14" s="150">
        <f>'[1]1'!E21</f>
        <v>37500</v>
      </c>
      <c r="E14" s="150">
        <f>'[1]1'!F21</f>
        <v>0</v>
      </c>
      <c r="F14" s="150">
        <f>'[1]1'!G21</f>
        <v>0</v>
      </c>
      <c r="G14" s="150">
        <f>'[1]1'!H21</f>
        <v>5000</v>
      </c>
      <c r="H14" s="150">
        <f>'[1]1'!I21</f>
        <v>4000</v>
      </c>
      <c r="I14" s="150">
        <f>'[1]1'!J21</f>
        <v>0</v>
      </c>
      <c r="J14" s="150">
        <f>'[1]1'!K21</f>
        <v>87000</v>
      </c>
      <c r="K14" s="150"/>
      <c r="L14" s="150"/>
      <c r="M14" s="150">
        <f t="shared" si="1"/>
        <v>133500</v>
      </c>
      <c r="N14" s="150">
        <f t="shared" si="2"/>
        <v>133500</v>
      </c>
    </row>
    <row r="15" spans="1:24" x14ac:dyDescent="0.2">
      <c r="A15" s="158">
        <v>322</v>
      </c>
      <c r="B15" s="151" t="s">
        <v>20</v>
      </c>
      <c r="C15" s="150">
        <f t="shared" si="4"/>
        <v>367826</v>
      </c>
      <c r="D15" s="150">
        <f>'[1]1'!E26</f>
        <v>352608</v>
      </c>
      <c r="E15" s="150">
        <f>'[1]1'!F26</f>
        <v>0</v>
      </c>
      <c r="F15" s="150">
        <f>'[1]1'!G26</f>
        <v>0</v>
      </c>
      <c r="G15" s="150">
        <f>'[1]1'!H26</f>
        <v>10218</v>
      </c>
      <c r="H15" s="150">
        <f>'[1]1'!I26</f>
        <v>5000</v>
      </c>
      <c r="I15" s="150">
        <f>'[1]1'!J26</f>
        <v>0</v>
      </c>
      <c r="J15" s="150">
        <f>'[1]1'!K26</f>
        <v>0</v>
      </c>
      <c r="K15" s="150"/>
      <c r="L15" s="150"/>
      <c r="M15" s="150">
        <f t="shared" si="1"/>
        <v>367826</v>
      </c>
      <c r="N15" s="150">
        <f t="shared" si="2"/>
        <v>367826</v>
      </c>
    </row>
    <row r="16" spans="1:24" x14ac:dyDescent="0.2">
      <c r="A16" s="158">
        <v>323</v>
      </c>
      <c r="B16" s="151" t="s">
        <v>88</v>
      </c>
      <c r="C16" s="150">
        <f t="shared" si="4"/>
        <v>988393</v>
      </c>
      <c r="D16" s="150">
        <f>'[1]1'!E52</f>
        <v>980566</v>
      </c>
      <c r="E16" s="150">
        <f>'[1]1'!F52</f>
        <v>0</v>
      </c>
      <c r="F16" s="150">
        <f>'[1]1'!G52</f>
        <v>0</v>
      </c>
      <c r="G16" s="150">
        <f>'[1]1'!H52</f>
        <v>2877</v>
      </c>
      <c r="H16" s="150">
        <f>'[1]1'!I52</f>
        <v>3000</v>
      </c>
      <c r="I16" s="150">
        <f>'[1]1'!J52</f>
        <v>0</v>
      </c>
      <c r="J16" s="150">
        <f>'[1]1'!K52</f>
        <v>1950</v>
      </c>
      <c r="K16" s="150"/>
      <c r="L16" s="150"/>
      <c r="M16" s="150">
        <f t="shared" si="1"/>
        <v>988393</v>
      </c>
      <c r="N16" s="150">
        <f t="shared" si="2"/>
        <v>988393</v>
      </c>
    </row>
    <row r="17" spans="1:16" ht="25.5" x14ac:dyDescent="0.2">
      <c r="A17" s="158">
        <v>324</v>
      </c>
      <c r="B17" s="151" t="s">
        <v>279</v>
      </c>
      <c r="C17" s="150">
        <f>SUM(D17:L17)</f>
        <v>0</v>
      </c>
      <c r="D17" s="150">
        <f>'[1]1'!E98</f>
        <v>0</v>
      </c>
      <c r="E17" s="150">
        <f>'[1]1'!F98</f>
        <v>0</v>
      </c>
      <c r="F17" s="150">
        <f>'[1]1'!G98</f>
        <v>0</v>
      </c>
      <c r="G17" s="150">
        <f>'[1]1'!H98</f>
        <v>0</v>
      </c>
      <c r="H17" s="150">
        <f>'[1]1'!I98</f>
        <v>0</v>
      </c>
      <c r="I17" s="150">
        <f>'[1]1'!J98</f>
        <v>0</v>
      </c>
      <c r="J17" s="150">
        <f>'[1]1'!K98</f>
        <v>0</v>
      </c>
      <c r="K17" s="150"/>
      <c r="L17" s="150"/>
      <c r="M17" s="150">
        <f>C17</f>
        <v>0</v>
      </c>
      <c r="N17" s="150">
        <f>C17</f>
        <v>0</v>
      </c>
    </row>
    <row r="18" spans="1:16" x14ac:dyDescent="0.2">
      <c r="A18" s="158">
        <v>329</v>
      </c>
      <c r="B18" s="151" t="s">
        <v>177</v>
      </c>
      <c r="C18" s="150">
        <f t="shared" si="4"/>
        <v>37476</v>
      </c>
      <c r="D18" s="150">
        <f>'[1]1'!E104</f>
        <v>16476</v>
      </c>
      <c r="E18" s="150">
        <f>'[1]1'!F104</f>
        <v>0</v>
      </c>
      <c r="F18" s="150">
        <f>'[1]1'!G104</f>
        <v>0</v>
      </c>
      <c r="G18" s="150">
        <f>'[1]1'!H104</f>
        <v>0</v>
      </c>
      <c r="H18" s="150">
        <f>'[1]1'!I104</f>
        <v>21000</v>
      </c>
      <c r="I18" s="150">
        <f>'[1]1'!J104</f>
        <v>0</v>
      </c>
      <c r="J18" s="150">
        <f>'[1]1'!K104</f>
        <v>0</v>
      </c>
      <c r="K18" s="150"/>
      <c r="L18" s="150"/>
      <c r="M18" s="150">
        <f t="shared" si="1"/>
        <v>37476</v>
      </c>
      <c r="N18" s="150">
        <f t="shared" si="2"/>
        <v>37476</v>
      </c>
    </row>
    <row r="19" spans="1:16" s="139" customFormat="1" x14ac:dyDescent="0.2">
      <c r="A19" s="148">
        <v>34</v>
      </c>
      <c r="B19" s="157" t="s">
        <v>280</v>
      </c>
      <c r="C19" s="150">
        <f>C20</f>
        <v>3050</v>
      </c>
      <c r="D19" s="150">
        <f t="shared" ref="D19:J19" si="6">D20</f>
        <v>2850</v>
      </c>
      <c r="E19" s="150">
        <f t="shared" si="6"/>
        <v>0</v>
      </c>
      <c r="F19" s="150">
        <f t="shared" si="6"/>
        <v>0</v>
      </c>
      <c r="G19" s="150">
        <f t="shared" si="6"/>
        <v>200</v>
      </c>
      <c r="H19" s="150">
        <f t="shared" si="6"/>
        <v>0</v>
      </c>
      <c r="I19" s="150">
        <f t="shared" si="6"/>
        <v>0</v>
      </c>
      <c r="J19" s="150">
        <f t="shared" si="6"/>
        <v>0</v>
      </c>
      <c r="K19" s="150">
        <f>K20</f>
        <v>0</v>
      </c>
      <c r="L19" s="150">
        <f>L20</f>
        <v>0</v>
      </c>
      <c r="M19" s="150">
        <f t="shared" si="1"/>
        <v>3050</v>
      </c>
      <c r="N19" s="150">
        <f t="shared" si="2"/>
        <v>3050</v>
      </c>
      <c r="O19" s="47"/>
      <c r="P19" s="47"/>
    </row>
    <row r="20" spans="1:16" x14ac:dyDescent="0.2">
      <c r="A20" s="158">
        <v>343</v>
      </c>
      <c r="B20" s="151" t="s">
        <v>187</v>
      </c>
      <c r="C20" s="150">
        <f t="shared" si="4"/>
        <v>3050</v>
      </c>
      <c r="D20" s="150">
        <f>'[1]1'!E122</f>
        <v>2850</v>
      </c>
      <c r="E20" s="150">
        <f>'[1]1'!F122</f>
        <v>0</v>
      </c>
      <c r="F20" s="150">
        <f>'[1]1'!G122</f>
        <v>0</v>
      </c>
      <c r="G20" s="150">
        <f>'[1]1'!H122</f>
        <v>200</v>
      </c>
      <c r="H20" s="150">
        <f>'[1]1'!I122</f>
        <v>0</v>
      </c>
      <c r="I20" s="150">
        <f>'[1]1'!J122</f>
        <v>0</v>
      </c>
      <c r="J20" s="150">
        <f>'[1]1'!K122</f>
        <v>0</v>
      </c>
      <c r="K20" s="150"/>
      <c r="L20" s="150"/>
      <c r="M20" s="150">
        <f>C20</f>
        <v>3050</v>
      </c>
      <c r="N20" s="150">
        <f>C20</f>
        <v>3050</v>
      </c>
    </row>
    <row r="21" spans="1:16" x14ac:dyDescent="0.2">
      <c r="A21" s="154"/>
      <c r="B21" s="159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</row>
    <row r="22" spans="1:16" ht="25.5" x14ac:dyDescent="0.2">
      <c r="A22" s="154" t="s">
        <v>281</v>
      </c>
      <c r="B22" s="155" t="s">
        <v>282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6" ht="68.25" customHeight="1" x14ac:dyDescent="0.2">
      <c r="A23" s="160">
        <v>323</v>
      </c>
      <c r="B23" s="151" t="s">
        <v>283</v>
      </c>
      <c r="C23" s="150"/>
      <c r="D23" s="161" t="s">
        <v>284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6" ht="40.5" customHeight="1" x14ac:dyDescent="0.2">
      <c r="A24" s="154" t="s">
        <v>285</v>
      </c>
      <c r="B24" s="155" t="s">
        <v>286</v>
      </c>
      <c r="C24" s="156"/>
      <c r="D24" s="162"/>
      <c r="E24" s="156"/>
      <c r="F24" s="156"/>
      <c r="G24" s="156"/>
      <c r="H24" s="156"/>
      <c r="I24" s="156"/>
      <c r="J24" s="156"/>
      <c r="K24" s="156"/>
      <c r="L24" s="156"/>
      <c r="M24" s="156"/>
      <c r="N24" s="156"/>
    </row>
    <row r="25" spans="1:16" s="139" customFormat="1" ht="25.5" x14ac:dyDescent="0.2">
      <c r="A25" s="148">
        <v>4</v>
      </c>
      <c r="B25" s="157" t="s">
        <v>192</v>
      </c>
      <c r="C25" s="150">
        <f>C26+C31</f>
        <v>58623</v>
      </c>
      <c r="D25" s="150">
        <f t="shared" ref="D25:N25" si="7">D26+D31</f>
        <v>0</v>
      </c>
      <c r="E25" s="150">
        <f t="shared" si="7"/>
        <v>0</v>
      </c>
      <c r="F25" s="150">
        <f t="shared" si="7"/>
        <v>15000</v>
      </c>
      <c r="G25" s="150">
        <f t="shared" si="7"/>
        <v>3623</v>
      </c>
      <c r="H25" s="150">
        <f t="shared" si="7"/>
        <v>40000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58623</v>
      </c>
      <c r="N25" s="150">
        <f t="shared" si="7"/>
        <v>58623</v>
      </c>
      <c r="O25" s="47"/>
      <c r="P25" s="47"/>
    </row>
    <row r="26" spans="1:16" s="139" customFormat="1" ht="25.5" x14ac:dyDescent="0.2">
      <c r="A26" s="148">
        <v>42</v>
      </c>
      <c r="B26" s="157" t="s">
        <v>287</v>
      </c>
      <c r="C26" s="150">
        <f>SUM(C27:C30)</f>
        <v>58623</v>
      </c>
      <c r="D26" s="150">
        <f t="shared" ref="D26:J26" si="8">SUM(D27:D30)</f>
        <v>0</v>
      </c>
      <c r="E26" s="150">
        <f t="shared" si="8"/>
        <v>0</v>
      </c>
      <c r="F26" s="150">
        <f t="shared" si="8"/>
        <v>15000</v>
      </c>
      <c r="G26" s="150">
        <f t="shared" si="8"/>
        <v>3623</v>
      </c>
      <c r="H26" s="150">
        <f t="shared" si="8"/>
        <v>40000</v>
      </c>
      <c r="I26" s="150">
        <f t="shared" si="8"/>
        <v>0</v>
      </c>
      <c r="J26" s="150">
        <f t="shared" si="8"/>
        <v>0</v>
      </c>
      <c r="K26" s="150">
        <f>SUM(K27:K30)</f>
        <v>0</v>
      </c>
      <c r="L26" s="150">
        <f>SUM(L27:L30)</f>
        <v>0</v>
      </c>
      <c r="M26" s="150">
        <f>SUM(M27:M30)</f>
        <v>58623</v>
      </c>
      <c r="N26" s="150">
        <f>SUM(N27:N30)</f>
        <v>58623</v>
      </c>
      <c r="O26" s="47"/>
      <c r="P26" s="47"/>
    </row>
    <row r="27" spans="1:16" ht="68.25" customHeight="1" x14ac:dyDescent="0.2">
      <c r="A27" s="158">
        <v>422</v>
      </c>
      <c r="B27" s="151" t="s">
        <v>194</v>
      </c>
      <c r="C27" s="150">
        <f>SUM(E27:L27)</f>
        <v>41000</v>
      </c>
      <c r="D27" s="161" t="s">
        <v>284</v>
      </c>
      <c r="E27" s="150">
        <f>'[1]1'!F129</f>
        <v>0</v>
      </c>
      <c r="F27" s="150">
        <f>'[1]1'!G129</f>
        <v>0</v>
      </c>
      <c r="G27" s="150">
        <f>'[1]1'!H129</f>
        <v>3000</v>
      </c>
      <c r="H27" s="150">
        <f>'[1]1'!I129</f>
        <v>38000</v>
      </c>
      <c r="I27" s="150">
        <f>'[1]1'!J129</f>
        <v>0</v>
      </c>
      <c r="J27" s="150">
        <f>'[1]1'!K129</f>
        <v>0</v>
      </c>
      <c r="K27" s="150"/>
      <c r="L27" s="150"/>
      <c r="M27" s="150">
        <f>C27</f>
        <v>41000</v>
      </c>
      <c r="N27" s="150">
        <f>C27</f>
        <v>41000</v>
      </c>
    </row>
    <row r="28" spans="1:16" ht="18.75" customHeight="1" x14ac:dyDescent="0.2">
      <c r="A28" s="158">
        <v>423</v>
      </c>
      <c r="B28" s="151" t="s">
        <v>288</v>
      </c>
      <c r="C28" s="150">
        <f>SUM(D28:L28)</f>
        <v>0</v>
      </c>
      <c r="D28" s="161"/>
      <c r="E28" s="150"/>
      <c r="F28" s="150"/>
      <c r="G28" s="150"/>
      <c r="H28" s="150"/>
      <c r="I28" s="150"/>
      <c r="J28" s="150"/>
      <c r="K28" s="150"/>
      <c r="L28" s="150"/>
      <c r="M28" s="150">
        <f>C28</f>
        <v>0</v>
      </c>
      <c r="N28" s="150">
        <f>C28</f>
        <v>0</v>
      </c>
    </row>
    <row r="29" spans="1:16" ht="25.5" x14ac:dyDescent="0.2">
      <c r="A29" s="158">
        <v>424</v>
      </c>
      <c r="B29" s="151" t="s">
        <v>289</v>
      </c>
      <c r="C29" s="150">
        <f>SUM(D29:L29)</f>
        <v>17623</v>
      </c>
      <c r="D29" s="150">
        <f>'[1]1'!E151</f>
        <v>0</v>
      </c>
      <c r="E29" s="150">
        <f>'[1]1'!F151</f>
        <v>0</v>
      </c>
      <c r="F29" s="150">
        <f>'[1]1'!G151</f>
        <v>15000</v>
      </c>
      <c r="G29" s="150">
        <f>'[1]1'!H151</f>
        <v>623</v>
      </c>
      <c r="H29" s="150">
        <f>'[1]1'!I151</f>
        <v>2000</v>
      </c>
      <c r="I29" s="150">
        <f>'[1]1'!J151</f>
        <v>0</v>
      </c>
      <c r="J29" s="150">
        <f>'[1]1'!K151</f>
        <v>0</v>
      </c>
      <c r="K29" s="150"/>
      <c r="L29" s="150"/>
      <c r="M29" s="150">
        <f>C29</f>
        <v>17623</v>
      </c>
      <c r="N29" s="150">
        <f>C29</f>
        <v>17623</v>
      </c>
    </row>
    <row r="30" spans="1:16" x14ac:dyDescent="0.2">
      <c r="A30" s="158">
        <v>426</v>
      </c>
      <c r="B30" s="151" t="s">
        <v>290</v>
      </c>
      <c r="C30" s="150">
        <f>SUM(D30:L30)</f>
        <v>0</v>
      </c>
      <c r="D30" s="150">
        <f>'[1]1'!E154</f>
        <v>0</v>
      </c>
      <c r="E30" s="150">
        <f>'[1]1'!F154</f>
        <v>0</v>
      </c>
      <c r="F30" s="150">
        <f>'[1]1'!G154</f>
        <v>0</v>
      </c>
      <c r="G30" s="150">
        <f>'[1]1'!H154</f>
        <v>0</v>
      </c>
      <c r="H30" s="150">
        <f>'[1]1'!I154</f>
        <v>0</v>
      </c>
      <c r="I30" s="150">
        <f>'[1]1'!J154</f>
        <v>0</v>
      </c>
      <c r="J30" s="150">
        <f>'[1]1'!K154</f>
        <v>0</v>
      </c>
      <c r="K30" s="150"/>
      <c r="L30" s="150"/>
      <c r="M30" s="150">
        <f>C30</f>
        <v>0</v>
      </c>
      <c r="N30" s="150">
        <f>C30</f>
        <v>0</v>
      </c>
    </row>
    <row r="31" spans="1:16" ht="25.5" x14ac:dyDescent="0.2">
      <c r="A31" s="158">
        <v>45</v>
      </c>
      <c r="B31" s="151" t="s">
        <v>291</v>
      </c>
      <c r="C31" s="150">
        <f>C32</f>
        <v>0</v>
      </c>
      <c r="D31" s="150">
        <f t="shared" ref="D31:N31" si="9">D32</f>
        <v>0</v>
      </c>
      <c r="E31" s="150">
        <f t="shared" si="9"/>
        <v>0</v>
      </c>
      <c r="F31" s="150">
        <f t="shared" si="9"/>
        <v>0</v>
      </c>
      <c r="G31" s="150">
        <f t="shared" si="9"/>
        <v>0</v>
      </c>
      <c r="H31" s="150">
        <f t="shared" si="9"/>
        <v>0</v>
      </c>
      <c r="I31" s="150">
        <f t="shared" si="9"/>
        <v>0</v>
      </c>
      <c r="J31" s="150">
        <f t="shared" si="9"/>
        <v>0</v>
      </c>
      <c r="K31" s="150">
        <f t="shared" si="9"/>
        <v>0</v>
      </c>
      <c r="L31" s="150">
        <f t="shared" si="9"/>
        <v>0</v>
      </c>
      <c r="M31" s="150">
        <f t="shared" si="9"/>
        <v>0</v>
      </c>
      <c r="N31" s="150">
        <f t="shared" si="9"/>
        <v>0</v>
      </c>
    </row>
    <row r="32" spans="1:16" ht="25.5" x14ac:dyDescent="0.2">
      <c r="A32" s="158">
        <v>452</v>
      </c>
      <c r="B32" s="151" t="s">
        <v>292</v>
      </c>
      <c r="C32" s="150">
        <f>SUM(D32:L32)</f>
        <v>0</v>
      </c>
      <c r="D32" s="150"/>
      <c r="E32" s="150"/>
      <c r="F32" s="150"/>
      <c r="G32" s="150"/>
      <c r="H32" s="150"/>
      <c r="I32" s="150"/>
      <c r="J32" s="150"/>
      <c r="K32" s="150"/>
      <c r="L32" s="150"/>
      <c r="M32" s="150">
        <f>C32</f>
        <v>0</v>
      </c>
      <c r="N32" s="150">
        <f>C32</f>
        <v>0</v>
      </c>
    </row>
    <row r="33" spans="1:16" s="139" customFormat="1" ht="29.25" customHeight="1" x14ac:dyDescent="0.2">
      <c r="A33" s="163" t="s">
        <v>271</v>
      </c>
      <c r="B33" s="155" t="s">
        <v>293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47"/>
      <c r="P33" s="47"/>
    </row>
    <row r="34" spans="1:16" s="139" customFormat="1" ht="12.75" customHeight="1" x14ac:dyDescent="0.2">
      <c r="A34" s="154" t="s">
        <v>294</v>
      </c>
      <c r="B34" s="164" t="str">
        <f>'[1]2'!$C$2</f>
        <v>Prehrana učenika (marenda )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47"/>
      <c r="P34" s="47"/>
    </row>
    <row r="35" spans="1:16" s="139" customFormat="1" ht="12.75" customHeight="1" x14ac:dyDescent="0.2">
      <c r="A35" s="148">
        <v>3</v>
      </c>
      <c r="B35" s="157" t="s">
        <v>274</v>
      </c>
      <c r="C35" s="150">
        <f>C36+C40+C46</f>
        <v>188782</v>
      </c>
      <c r="D35" s="150">
        <f t="shared" ref="D35:J35" si="10">D36+D40+D46</f>
        <v>0</v>
      </c>
      <c r="E35" s="150">
        <f t="shared" si="10"/>
        <v>0</v>
      </c>
      <c r="F35" s="150">
        <f t="shared" si="10"/>
        <v>24912</v>
      </c>
      <c r="G35" s="150">
        <f t="shared" si="10"/>
        <v>0</v>
      </c>
      <c r="H35" s="150">
        <f t="shared" si="10"/>
        <v>163870</v>
      </c>
      <c r="I35" s="150">
        <f t="shared" si="10"/>
        <v>0</v>
      </c>
      <c r="J35" s="150">
        <f t="shared" si="10"/>
        <v>0</v>
      </c>
      <c r="K35" s="150">
        <f>K36+K40+K46</f>
        <v>0</v>
      </c>
      <c r="L35" s="150">
        <f>L36+L40+L46</f>
        <v>0</v>
      </c>
      <c r="M35" s="150">
        <f>M36+M40+M46</f>
        <v>188782</v>
      </c>
      <c r="N35" s="150">
        <f>N36+N40+N46</f>
        <v>188782</v>
      </c>
      <c r="O35" s="47"/>
      <c r="P35" s="47"/>
    </row>
    <row r="36" spans="1:16" s="139" customFormat="1" ht="12.75" customHeight="1" x14ac:dyDescent="0.2">
      <c r="A36" s="148">
        <v>31</v>
      </c>
      <c r="B36" s="157" t="s">
        <v>275</v>
      </c>
      <c r="C36" s="150">
        <f>SUM(C37:C39)</f>
        <v>0</v>
      </c>
      <c r="D36" s="150">
        <f t="shared" ref="D36:J36" si="11">SUM(D37:D39)</f>
        <v>0</v>
      </c>
      <c r="E36" s="150">
        <f t="shared" si="11"/>
        <v>0</v>
      </c>
      <c r="F36" s="150">
        <f t="shared" si="11"/>
        <v>0</v>
      </c>
      <c r="G36" s="150">
        <f t="shared" si="11"/>
        <v>0</v>
      </c>
      <c r="H36" s="150">
        <f t="shared" si="11"/>
        <v>0</v>
      </c>
      <c r="I36" s="150">
        <f t="shared" si="11"/>
        <v>0</v>
      </c>
      <c r="J36" s="150">
        <f t="shared" si="11"/>
        <v>0</v>
      </c>
      <c r="K36" s="150">
        <f>SUM(K37:K39)</f>
        <v>0</v>
      </c>
      <c r="L36" s="150">
        <f>SUM(L37:L39)</f>
        <v>0</v>
      </c>
      <c r="M36" s="150">
        <f>SUM(M37:M39)</f>
        <v>0</v>
      </c>
      <c r="N36" s="150">
        <f>SUM(N37:N39)</f>
        <v>0</v>
      </c>
      <c r="O36" s="47"/>
      <c r="P36" s="47"/>
    </row>
    <row r="37" spans="1:16" s="139" customFormat="1" ht="12.75" customHeight="1" x14ac:dyDescent="0.2">
      <c r="A37" s="158">
        <v>311</v>
      </c>
      <c r="B37" s="151" t="s">
        <v>276</v>
      </c>
      <c r="C37" s="150">
        <f>SUM(D37:L37)</f>
        <v>0</v>
      </c>
      <c r="D37" s="150">
        <f>'[1]2'!E10</f>
        <v>0</v>
      </c>
      <c r="E37" s="150">
        <f>'[1]2'!F10</f>
        <v>0</v>
      </c>
      <c r="F37" s="150">
        <f>'[1]2'!G10</f>
        <v>0</v>
      </c>
      <c r="G37" s="150">
        <f>'[1]2'!H10</f>
        <v>0</v>
      </c>
      <c r="H37" s="150">
        <f>'[1]2'!I10</f>
        <v>0</v>
      </c>
      <c r="I37" s="150">
        <f>'[1]2'!J10</f>
        <v>0</v>
      </c>
      <c r="J37" s="150">
        <f>'[1]2'!K10</f>
        <v>0</v>
      </c>
      <c r="K37" s="150"/>
      <c r="L37" s="150"/>
      <c r="M37" s="150">
        <f>C37</f>
        <v>0</v>
      </c>
      <c r="N37" s="150">
        <f>C37</f>
        <v>0</v>
      </c>
      <c r="O37" s="47"/>
      <c r="P37" s="47"/>
    </row>
    <row r="38" spans="1:16" s="139" customFormat="1" ht="12.75" customHeight="1" x14ac:dyDescent="0.2">
      <c r="A38" s="158">
        <v>312</v>
      </c>
      <c r="B38" s="151" t="s">
        <v>277</v>
      </c>
      <c r="C38" s="150">
        <f>SUM(D38:L38)</f>
        <v>0</v>
      </c>
      <c r="D38" s="150">
        <f>'[1]2'!E15</f>
        <v>0</v>
      </c>
      <c r="E38" s="150">
        <f>'[1]2'!F15</f>
        <v>0</v>
      </c>
      <c r="F38" s="150">
        <f>'[1]2'!G15</f>
        <v>0</v>
      </c>
      <c r="G38" s="150">
        <f>'[1]2'!H15</f>
        <v>0</v>
      </c>
      <c r="H38" s="150">
        <f>'[1]2'!I15</f>
        <v>0</v>
      </c>
      <c r="I38" s="150">
        <f>'[1]2'!J15</f>
        <v>0</v>
      </c>
      <c r="J38" s="150">
        <f>'[1]2'!K15</f>
        <v>0</v>
      </c>
      <c r="K38" s="150"/>
      <c r="L38" s="150"/>
      <c r="M38" s="150">
        <f>C38</f>
        <v>0</v>
      </c>
      <c r="N38" s="150">
        <f>C38</f>
        <v>0</v>
      </c>
      <c r="O38" s="47"/>
      <c r="P38" s="47"/>
    </row>
    <row r="39" spans="1:16" s="139" customFormat="1" ht="12.75" customHeight="1" x14ac:dyDescent="0.2">
      <c r="A39" s="158">
        <v>313</v>
      </c>
      <c r="B39" s="151" t="s">
        <v>278</v>
      </c>
      <c r="C39" s="150">
        <f>SUM(D39:L39)</f>
        <v>0</v>
      </c>
      <c r="D39" s="150">
        <f>'[1]2'!E17</f>
        <v>0</v>
      </c>
      <c r="E39" s="150">
        <f>'[1]2'!F17</f>
        <v>0</v>
      </c>
      <c r="F39" s="150">
        <f>'[1]2'!G17</f>
        <v>0</v>
      </c>
      <c r="G39" s="150">
        <f>'[1]2'!H17</f>
        <v>0</v>
      </c>
      <c r="H39" s="150">
        <f>'[1]2'!I17</f>
        <v>0</v>
      </c>
      <c r="I39" s="150">
        <f>'[1]2'!J17</f>
        <v>0</v>
      </c>
      <c r="J39" s="150">
        <f>'[1]2'!K17</f>
        <v>0</v>
      </c>
      <c r="K39" s="150"/>
      <c r="L39" s="150"/>
      <c r="M39" s="150">
        <f>C39</f>
        <v>0</v>
      </c>
      <c r="N39" s="150">
        <f>C39</f>
        <v>0</v>
      </c>
      <c r="O39" s="47"/>
      <c r="P39" s="47"/>
    </row>
    <row r="40" spans="1:16" s="139" customFormat="1" ht="12.75" customHeight="1" x14ac:dyDescent="0.2">
      <c r="A40" s="148">
        <v>32</v>
      </c>
      <c r="B40" s="157" t="s">
        <v>13</v>
      </c>
      <c r="C40" s="150">
        <f>SUM(C41:C45)</f>
        <v>188782</v>
      </c>
      <c r="D40" s="150">
        <f t="shared" ref="D40:J40" si="12">SUM(D41:D45)</f>
        <v>0</v>
      </c>
      <c r="E40" s="150">
        <f t="shared" si="12"/>
        <v>0</v>
      </c>
      <c r="F40" s="150">
        <f t="shared" si="12"/>
        <v>24912</v>
      </c>
      <c r="G40" s="150">
        <f t="shared" si="12"/>
        <v>0</v>
      </c>
      <c r="H40" s="150">
        <f t="shared" si="12"/>
        <v>163870</v>
      </c>
      <c r="I40" s="150">
        <f t="shared" si="12"/>
        <v>0</v>
      </c>
      <c r="J40" s="150">
        <f t="shared" si="12"/>
        <v>0</v>
      </c>
      <c r="K40" s="150">
        <f>SUM(K41:K45)</f>
        <v>0</v>
      </c>
      <c r="L40" s="150">
        <f>SUM(L41:L45)</f>
        <v>0</v>
      </c>
      <c r="M40" s="150">
        <f>SUM(M41:M45)</f>
        <v>188782</v>
      </c>
      <c r="N40" s="150">
        <f>SUM(N41:N45)</f>
        <v>188782</v>
      </c>
      <c r="O40" s="47"/>
      <c r="P40" s="47"/>
    </row>
    <row r="41" spans="1:16" s="139" customFormat="1" ht="12.75" customHeight="1" x14ac:dyDescent="0.2">
      <c r="A41" s="158">
        <v>321</v>
      </c>
      <c r="B41" s="151" t="s">
        <v>14</v>
      </c>
      <c r="C41" s="150">
        <f>SUM(D41:L41)</f>
        <v>0</v>
      </c>
      <c r="D41" s="150">
        <f>'[1]2'!E21</f>
        <v>0</v>
      </c>
      <c r="E41" s="150">
        <f>'[1]2'!F21</f>
        <v>0</v>
      </c>
      <c r="F41" s="150">
        <f>'[1]2'!G21</f>
        <v>0</v>
      </c>
      <c r="G41" s="150">
        <f>'[1]2'!H21</f>
        <v>0</v>
      </c>
      <c r="H41" s="150">
        <f>'[1]2'!I21</f>
        <v>0</v>
      </c>
      <c r="I41" s="150">
        <f>'[1]2'!J21</f>
        <v>0</v>
      </c>
      <c r="J41" s="150">
        <f>'[1]2'!K21</f>
        <v>0</v>
      </c>
      <c r="K41" s="150"/>
      <c r="L41" s="150"/>
      <c r="M41" s="150">
        <f>C41</f>
        <v>0</v>
      </c>
      <c r="N41" s="150">
        <f>C41</f>
        <v>0</v>
      </c>
      <c r="O41" s="47"/>
      <c r="P41" s="47"/>
    </row>
    <row r="42" spans="1:16" s="139" customFormat="1" ht="12.75" customHeight="1" x14ac:dyDescent="0.2">
      <c r="A42" s="158">
        <v>322</v>
      </c>
      <c r="B42" s="151" t="s">
        <v>20</v>
      </c>
      <c r="C42" s="150">
        <f>SUM(D42:L42)</f>
        <v>178325</v>
      </c>
      <c r="D42" s="150">
        <f>'[1]2'!E26</f>
        <v>0</v>
      </c>
      <c r="E42" s="150">
        <f>'[1]2'!F26</f>
        <v>0</v>
      </c>
      <c r="F42" s="150">
        <f>'[1]2'!G26</f>
        <v>24912</v>
      </c>
      <c r="G42" s="150">
        <f>'[1]2'!H26</f>
        <v>0</v>
      </c>
      <c r="H42" s="150">
        <f>'[1]2'!I26</f>
        <v>153413</v>
      </c>
      <c r="I42" s="150">
        <f>'[1]2'!J26</f>
        <v>0</v>
      </c>
      <c r="J42" s="150">
        <f>'[1]2'!K26</f>
        <v>0</v>
      </c>
      <c r="K42" s="150"/>
      <c r="L42" s="150"/>
      <c r="M42" s="150">
        <f>C42</f>
        <v>178325</v>
      </c>
      <c r="N42" s="150">
        <f>C42</f>
        <v>178325</v>
      </c>
      <c r="O42" s="47"/>
      <c r="P42" s="47"/>
    </row>
    <row r="43" spans="1:16" s="139" customFormat="1" ht="12.75" customHeight="1" x14ac:dyDescent="0.2">
      <c r="A43" s="158">
        <v>323</v>
      </c>
      <c r="B43" s="151" t="s">
        <v>88</v>
      </c>
      <c r="C43" s="150">
        <f>SUM(D43:L43)</f>
        <v>10457</v>
      </c>
      <c r="D43" s="150">
        <f>'[1]2'!E52</f>
        <v>0</v>
      </c>
      <c r="E43" s="150">
        <f>'[1]2'!F52</f>
        <v>0</v>
      </c>
      <c r="F43" s="150">
        <f>'[1]2'!G52</f>
        <v>0</v>
      </c>
      <c r="G43" s="150">
        <f>'[1]2'!H52</f>
        <v>0</v>
      </c>
      <c r="H43" s="150">
        <f>'[1]2'!I52</f>
        <v>10457</v>
      </c>
      <c r="I43" s="150">
        <f>'[1]2'!J52</f>
        <v>0</v>
      </c>
      <c r="J43" s="150">
        <f>'[1]2'!K52</f>
        <v>0</v>
      </c>
      <c r="K43" s="150"/>
      <c r="L43" s="150"/>
      <c r="M43" s="150">
        <f>C43</f>
        <v>10457</v>
      </c>
      <c r="N43" s="150">
        <f>C43</f>
        <v>10457</v>
      </c>
      <c r="O43" s="47"/>
      <c r="P43" s="47"/>
    </row>
    <row r="44" spans="1:16" s="139" customFormat="1" ht="24.75" customHeight="1" x14ac:dyDescent="0.2">
      <c r="A44" s="158">
        <v>324</v>
      </c>
      <c r="B44" s="151" t="s">
        <v>279</v>
      </c>
      <c r="C44" s="150">
        <f>SUM(D44:L44)</f>
        <v>0</v>
      </c>
      <c r="D44" s="150">
        <f>'[1]2'!E98</f>
        <v>0</v>
      </c>
      <c r="E44" s="150">
        <f>'[1]2'!F98</f>
        <v>0</v>
      </c>
      <c r="F44" s="150">
        <f>'[1]2'!G98</f>
        <v>0</v>
      </c>
      <c r="G44" s="150">
        <f>'[1]2'!H98</f>
        <v>0</v>
      </c>
      <c r="H44" s="150">
        <f>'[1]2'!I98</f>
        <v>0</v>
      </c>
      <c r="I44" s="150">
        <f>'[1]2'!J98</f>
        <v>0</v>
      </c>
      <c r="J44" s="150">
        <f>'[1]2'!K98</f>
        <v>0</v>
      </c>
      <c r="K44" s="150"/>
      <c r="L44" s="150"/>
      <c r="M44" s="150">
        <f>C44</f>
        <v>0</v>
      </c>
      <c r="N44" s="150">
        <f>C44</f>
        <v>0</v>
      </c>
      <c r="O44" s="47"/>
      <c r="P44" s="47"/>
    </row>
    <row r="45" spans="1:16" s="139" customFormat="1" ht="12.75" customHeight="1" x14ac:dyDescent="0.2">
      <c r="A45" s="158">
        <v>329</v>
      </c>
      <c r="B45" s="151" t="s">
        <v>177</v>
      </c>
      <c r="C45" s="150">
        <f>SUM(D45:L45)</f>
        <v>0</v>
      </c>
      <c r="D45" s="150">
        <f>'[1]2'!E104</f>
        <v>0</v>
      </c>
      <c r="E45" s="150">
        <f>'[1]2'!F104</f>
        <v>0</v>
      </c>
      <c r="F45" s="150">
        <f>'[1]2'!G104</f>
        <v>0</v>
      </c>
      <c r="G45" s="150">
        <f>'[1]2'!H104</f>
        <v>0</v>
      </c>
      <c r="H45" s="150">
        <f>'[1]2'!I104</f>
        <v>0</v>
      </c>
      <c r="I45" s="150">
        <f>'[1]2'!J104</f>
        <v>0</v>
      </c>
      <c r="J45" s="150">
        <f>'[1]2'!K104</f>
        <v>0</v>
      </c>
      <c r="K45" s="150"/>
      <c r="L45" s="150"/>
      <c r="M45" s="150">
        <f>C45</f>
        <v>0</v>
      </c>
      <c r="N45" s="150">
        <f>C45</f>
        <v>0</v>
      </c>
      <c r="O45" s="47"/>
      <c r="P45" s="47"/>
    </row>
    <row r="46" spans="1:16" s="139" customFormat="1" ht="12.75" customHeight="1" x14ac:dyDescent="0.2">
      <c r="A46" s="148">
        <v>34</v>
      </c>
      <c r="B46" s="157" t="s">
        <v>280</v>
      </c>
      <c r="C46" s="150">
        <f>C47</f>
        <v>0</v>
      </c>
      <c r="D46" s="150">
        <f t="shared" ref="D46:J46" si="13">D47</f>
        <v>0</v>
      </c>
      <c r="E46" s="150">
        <f t="shared" si="13"/>
        <v>0</v>
      </c>
      <c r="F46" s="150">
        <f t="shared" si="13"/>
        <v>0</v>
      </c>
      <c r="G46" s="150">
        <f t="shared" si="13"/>
        <v>0</v>
      </c>
      <c r="H46" s="150">
        <f t="shared" si="13"/>
        <v>0</v>
      </c>
      <c r="I46" s="150">
        <f t="shared" si="13"/>
        <v>0</v>
      </c>
      <c r="J46" s="150">
        <f t="shared" si="13"/>
        <v>0</v>
      </c>
      <c r="K46" s="150">
        <f>K47</f>
        <v>0</v>
      </c>
      <c r="L46" s="150">
        <f>L47</f>
        <v>0</v>
      </c>
      <c r="M46" s="150">
        <f>M47</f>
        <v>0</v>
      </c>
      <c r="N46" s="150">
        <f>N47</f>
        <v>0</v>
      </c>
      <c r="O46" s="47"/>
      <c r="P46" s="47"/>
    </row>
    <row r="47" spans="1:16" s="139" customFormat="1" ht="12.75" customHeight="1" x14ac:dyDescent="0.2">
      <c r="A47" s="158">
        <v>343</v>
      </c>
      <c r="B47" s="151" t="s">
        <v>187</v>
      </c>
      <c r="C47" s="150">
        <f>SUM(D47:L47)</f>
        <v>0</v>
      </c>
      <c r="D47" s="150">
        <f>'[1]2'!E122</f>
        <v>0</v>
      </c>
      <c r="E47" s="150">
        <f>'[1]2'!F122</f>
        <v>0</v>
      </c>
      <c r="F47" s="150">
        <f>'[1]2'!G122</f>
        <v>0</v>
      </c>
      <c r="G47" s="150">
        <f>'[1]2'!H122</f>
        <v>0</v>
      </c>
      <c r="H47" s="150">
        <f>'[1]2'!I122</f>
        <v>0</v>
      </c>
      <c r="I47" s="150">
        <f>'[1]2'!J122</f>
        <v>0</v>
      </c>
      <c r="J47" s="150">
        <f>'[1]2'!K122</f>
        <v>0</v>
      </c>
      <c r="K47" s="150"/>
      <c r="L47" s="150"/>
      <c r="M47" s="150">
        <f>C47</f>
        <v>0</v>
      </c>
      <c r="N47" s="150">
        <f>C47</f>
        <v>0</v>
      </c>
      <c r="O47" s="47"/>
      <c r="P47" s="47"/>
    </row>
    <row r="48" spans="1:16" s="139" customFormat="1" ht="12.75" customHeight="1" x14ac:dyDescent="0.2">
      <c r="A48" s="148">
        <v>4</v>
      </c>
      <c r="B48" s="157" t="s">
        <v>192</v>
      </c>
      <c r="C48" s="150">
        <f t="shared" ref="C48:N48" si="14">C49</f>
        <v>5000</v>
      </c>
      <c r="D48" s="150">
        <f t="shared" si="14"/>
        <v>0</v>
      </c>
      <c r="E48" s="150">
        <f t="shared" si="14"/>
        <v>0</v>
      </c>
      <c r="F48" s="150">
        <f t="shared" si="14"/>
        <v>0</v>
      </c>
      <c r="G48" s="150">
        <f t="shared" si="14"/>
        <v>0</v>
      </c>
      <c r="H48" s="150">
        <f t="shared" si="14"/>
        <v>5000</v>
      </c>
      <c r="I48" s="150">
        <f t="shared" si="14"/>
        <v>0</v>
      </c>
      <c r="J48" s="150">
        <f t="shared" si="14"/>
        <v>0</v>
      </c>
      <c r="K48" s="150">
        <f t="shared" si="14"/>
        <v>0</v>
      </c>
      <c r="L48" s="150">
        <f t="shared" si="14"/>
        <v>0</v>
      </c>
      <c r="M48" s="150">
        <f t="shared" si="14"/>
        <v>5000</v>
      </c>
      <c r="N48" s="150">
        <f t="shared" si="14"/>
        <v>5000</v>
      </c>
      <c r="O48" s="47"/>
      <c r="P48" s="47"/>
    </row>
    <row r="49" spans="1:16" s="139" customFormat="1" ht="12.75" customHeight="1" x14ac:dyDescent="0.2">
      <c r="A49" s="148">
        <v>42</v>
      </c>
      <c r="B49" s="157" t="s">
        <v>287</v>
      </c>
      <c r="C49" s="150">
        <f t="shared" ref="C49:N49" si="15">SUM(C50:C52)</f>
        <v>5000</v>
      </c>
      <c r="D49" s="150">
        <f t="shared" si="15"/>
        <v>0</v>
      </c>
      <c r="E49" s="150">
        <f t="shared" si="15"/>
        <v>0</v>
      </c>
      <c r="F49" s="150">
        <f t="shared" si="15"/>
        <v>0</v>
      </c>
      <c r="G49" s="150">
        <f t="shared" si="15"/>
        <v>0</v>
      </c>
      <c r="H49" s="150">
        <f t="shared" si="15"/>
        <v>5000</v>
      </c>
      <c r="I49" s="150">
        <f t="shared" si="15"/>
        <v>0</v>
      </c>
      <c r="J49" s="150">
        <f t="shared" si="15"/>
        <v>0</v>
      </c>
      <c r="K49" s="150">
        <f t="shared" si="15"/>
        <v>0</v>
      </c>
      <c r="L49" s="150">
        <f t="shared" si="15"/>
        <v>0</v>
      </c>
      <c r="M49" s="150">
        <f t="shared" si="15"/>
        <v>5000</v>
      </c>
      <c r="N49" s="150">
        <f t="shared" si="15"/>
        <v>5000</v>
      </c>
      <c r="O49" s="47"/>
      <c r="P49" s="47"/>
    </row>
    <row r="50" spans="1:16" s="139" customFormat="1" ht="12.75" customHeight="1" x14ac:dyDescent="0.2">
      <c r="A50" s="158">
        <v>422</v>
      </c>
      <c r="B50" s="151" t="s">
        <v>194</v>
      </c>
      <c r="C50" s="150">
        <f>SUM(D50:L50)</f>
        <v>5000</v>
      </c>
      <c r="D50" s="150">
        <f>'[1]2'!E129</f>
        <v>0</v>
      </c>
      <c r="E50" s="150">
        <f>'[1]2'!F129</f>
        <v>0</v>
      </c>
      <c r="F50" s="150">
        <f>'[1]2'!G129</f>
        <v>0</v>
      </c>
      <c r="G50" s="150">
        <f>'[1]2'!H129</f>
        <v>0</v>
      </c>
      <c r="H50" s="150">
        <f>'[1]2'!I129</f>
        <v>5000</v>
      </c>
      <c r="I50" s="150">
        <f>'[1]2'!J129</f>
        <v>0</v>
      </c>
      <c r="J50" s="150">
        <f>'[1]2'!K129</f>
        <v>0</v>
      </c>
      <c r="K50" s="150"/>
      <c r="L50" s="150"/>
      <c r="M50" s="150">
        <f>C50</f>
        <v>5000</v>
      </c>
      <c r="N50" s="150">
        <f>C50</f>
        <v>5000</v>
      </c>
      <c r="O50" s="47"/>
      <c r="P50" s="47"/>
    </row>
    <row r="51" spans="1:16" s="139" customFormat="1" ht="12.75" customHeight="1" x14ac:dyDescent="0.2">
      <c r="A51" s="158">
        <v>424</v>
      </c>
      <c r="B51" s="151" t="s">
        <v>289</v>
      </c>
      <c r="C51" s="150">
        <f>SUM(D51:L51)</f>
        <v>0</v>
      </c>
      <c r="D51" s="150">
        <f>'[1]2'!E151</f>
        <v>0</v>
      </c>
      <c r="E51" s="150">
        <f>'[1]2'!F151</f>
        <v>0</v>
      </c>
      <c r="F51" s="150">
        <f>'[1]2'!G151</f>
        <v>0</v>
      </c>
      <c r="G51" s="150">
        <f>'[1]2'!H151</f>
        <v>0</v>
      </c>
      <c r="H51" s="150">
        <f>'[1]2'!I151</f>
        <v>0</v>
      </c>
      <c r="I51" s="150">
        <f>'[1]2'!J151</f>
        <v>0</v>
      </c>
      <c r="J51" s="150">
        <f>'[1]2'!K151</f>
        <v>0</v>
      </c>
      <c r="K51" s="150"/>
      <c r="L51" s="150"/>
      <c r="M51" s="150">
        <f>C51</f>
        <v>0</v>
      </c>
      <c r="N51" s="150">
        <f>C51</f>
        <v>0</v>
      </c>
      <c r="O51" s="47"/>
      <c r="P51" s="47"/>
    </row>
    <row r="52" spans="1:16" x14ac:dyDescent="0.2">
      <c r="A52" s="158">
        <v>426</v>
      </c>
      <c r="B52" s="151" t="s">
        <v>290</v>
      </c>
      <c r="C52" s="150">
        <f>SUM(D52:L52)</f>
        <v>0</v>
      </c>
      <c r="D52" s="150">
        <f>'[1]2'!E154</f>
        <v>0</v>
      </c>
      <c r="E52" s="150">
        <f>'[1]2'!F154</f>
        <v>0</v>
      </c>
      <c r="F52" s="150">
        <f>'[1]2'!G154</f>
        <v>0</v>
      </c>
      <c r="G52" s="150">
        <f>'[1]2'!H154</f>
        <v>0</v>
      </c>
      <c r="H52" s="150">
        <f>'[1]2'!I154</f>
        <v>0</v>
      </c>
      <c r="I52" s="150">
        <f>'[1]2'!J154</f>
        <v>0</v>
      </c>
      <c r="J52" s="150">
        <f>'[1]2'!K154</f>
        <v>0</v>
      </c>
      <c r="K52" s="150"/>
      <c r="L52" s="150"/>
      <c r="M52" s="150">
        <f>C52</f>
        <v>0</v>
      </c>
      <c r="N52" s="150">
        <f>C52</f>
        <v>0</v>
      </c>
    </row>
    <row r="53" spans="1:16" x14ac:dyDescent="0.2">
      <c r="A53" s="154" t="s">
        <v>295</v>
      </c>
      <c r="B53" s="164" t="str">
        <f>'[1]3'!$C$2</f>
        <v>Produženi i cjelodnevni boravak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</row>
    <row r="54" spans="1:16" x14ac:dyDescent="0.2">
      <c r="A54" s="148">
        <v>3</v>
      </c>
      <c r="B54" s="157" t="s">
        <v>274</v>
      </c>
      <c r="C54" s="150">
        <f t="shared" ref="C54:N54" si="16">C55+C59+C65</f>
        <v>531850</v>
      </c>
      <c r="D54" s="150">
        <f t="shared" si="16"/>
        <v>0</v>
      </c>
      <c r="E54" s="150">
        <f t="shared" si="16"/>
        <v>0</v>
      </c>
      <c r="F54" s="150">
        <f t="shared" si="16"/>
        <v>361850</v>
      </c>
      <c r="G54" s="150">
        <f t="shared" si="16"/>
        <v>0</v>
      </c>
      <c r="H54" s="150">
        <f t="shared" si="16"/>
        <v>170000</v>
      </c>
      <c r="I54" s="150">
        <f t="shared" si="16"/>
        <v>0</v>
      </c>
      <c r="J54" s="150">
        <f t="shared" si="16"/>
        <v>0</v>
      </c>
      <c r="K54" s="150">
        <f t="shared" si="16"/>
        <v>0</v>
      </c>
      <c r="L54" s="150">
        <f t="shared" si="16"/>
        <v>0</v>
      </c>
      <c r="M54" s="150">
        <f t="shared" si="16"/>
        <v>531850</v>
      </c>
      <c r="N54" s="150">
        <f t="shared" si="16"/>
        <v>531850</v>
      </c>
    </row>
    <row r="55" spans="1:16" x14ac:dyDescent="0.2">
      <c r="A55" s="148">
        <v>31</v>
      </c>
      <c r="B55" s="157" t="s">
        <v>275</v>
      </c>
      <c r="C55" s="150">
        <f t="shared" ref="C55:N55" si="17">SUM(C56:C58)</f>
        <v>361850</v>
      </c>
      <c r="D55" s="150">
        <f t="shared" si="17"/>
        <v>0</v>
      </c>
      <c r="E55" s="150">
        <f t="shared" si="17"/>
        <v>0</v>
      </c>
      <c r="F55" s="150">
        <f t="shared" si="17"/>
        <v>361850</v>
      </c>
      <c r="G55" s="150">
        <f t="shared" si="17"/>
        <v>0</v>
      </c>
      <c r="H55" s="150">
        <f t="shared" si="17"/>
        <v>0</v>
      </c>
      <c r="I55" s="150">
        <f t="shared" si="17"/>
        <v>0</v>
      </c>
      <c r="J55" s="150">
        <f t="shared" si="17"/>
        <v>0</v>
      </c>
      <c r="K55" s="150">
        <f t="shared" si="17"/>
        <v>0</v>
      </c>
      <c r="L55" s="150">
        <f t="shared" si="17"/>
        <v>0</v>
      </c>
      <c r="M55" s="150">
        <f t="shared" si="17"/>
        <v>361850</v>
      </c>
      <c r="N55" s="150">
        <f t="shared" si="17"/>
        <v>361850</v>
      </c>
    </row>
    <row r="56" spans="1:16" x14ac:dyDescent="0.2">
      <c r="A56" s="158">
        <v>311</v>
      </c>
      <c r="B56" s="151" t="s">
        <v>276</v>
      </c>
      <c r="C56" s="150">
        <f>SUM(D56:L56)</f>
        <v>308320</v>
      </c>
      <c r="D56" s="150">
        <f>'[1]3'!E11</f>
        <v>0</v>
      </c>
      <c r="E56" s="150">
        <f>'[1]3'!F11</f>
        <v>0</v>
      </c>
      <c r="F56" s="150">
        <f>'[1]3'!G11</f>
        <v>308320</v>
      </c>
      <c r="G56" s="150">
        <f>'[1]3'!H11</f>
        <v>0</v>
      </c>
      <c r="H56" s="150">
        <f>'[1]3'!I11</f>
        <v>0</v>
      </c>
      <c r="I56" s="150">
        <f>'[1]3'!J11</f>
        <v>0</v>
      </c>
      <c r="J56" s="150">
        <f>'[1]3'!K11</f>
        <v>0</v>
      </c>
      <c r="K56" s="150"/>
      <c r="L56" s="150"/>
      <c r="M56" s="150">
        <f>C56</f>
        <v>308320</v>
      </c>
      <c r="N56" s="150">
        <f>C56</f>
        <v>308320</v>
      </c>
    </row>
    <row r="57" spans="1:16" x14ac:dyDescent="0.2">
      <c r="A57" s="158">
        <v>312</v>
      </c>
      <c r="B57" s="151" t="s">
        <v>277</v>
      </c>
      <c r="C57" s="150">
        <f>SUM(D57:L57)</f>
        <v>500</v>
      </c>
      <c r="D57" s="150">
        <f>'[1]3'!E15</f>
        <v>0</v>
      </c>
      <c r="E57" s="150">
        <f>'[1]3'!F15</f>
        <v>0</v>
      </c>
      <c r="F57" s="150">
        <f>'[1]3'!G15</f>
        <v>500</v>
      </c>
      <c r="G57" s="150">
        <f>'[1]3'!H15</f>
        <v>0</v>
      </c>
      <c r="H57" s="150">
        <f>'[1]3'!I15</f>
        <v>0</v>
      </c>
      <c r="I57" s="150">
        <f>'[1]3'!J15</f>
        <v>0</v>
      </c>
      <c r="J57" s="150">
        <f>'[1]3'!K15</f>
        <v>0</v>
      </c>
      <c r="K57" s="150"/>
      <c r="L57" s="150"/>
      <c r="M57" s="150">
        <f>C57</f>
        <v>500</v>
      </c>
      <c r="N57" s="150">
        <f>C57</f>
        <v>500</v>
      </c>
    </row>
    <row r="58" spans="1:16" x14ac:dyDescent="0.2">
      <c r="A58" s="158">
        <v>313</v>
      </c>
      <c r="B58" s="151" t="s">
        <v>278</v>
      </c>
      <c r="C58" s="150">
        <f>SUM(D58:L58)</f>
        <v>53030</v>
      </c>
      <c r="D58" s="150">
        <f>'[1]3'!E17</f>
        <v>0</v>
      </c>
      <c r="E58" s="150">
        <f>'[1]3'!F17</f>
        <v>0</v>
      </c>
      <c r="F58" s="150">
        <f>'[1]3'!G17</f>
        <v>53030</v>
      </c>
      <c r="G58" s="150">
        <f>'[1]3'!H17</f>
        <v>0</v>
      </c>
      <c r="H58" s="150">
        <f>'[1]3'!I17</f>
        <v>0</v>
      </c>
      <c r="I58" s="150">
        <f>'[1]3'!J17</f>
        <v>0</v>
      </c>
      <c r="J58" s="150">
        <f>'[1]3'!K17</f>
        <v>0</v>
      </c>
      <c r="K58" s="150"/>
      <c r="L58" s="150"/>
      <c r="M58" s="150">
        <f>C58</f>
        <v>53030</v>
      </c>
      <c r="N58" s="150">
        <f>C58</f>
        <v>53030</v>
      </c>
    </row>
    <row r="59" spans="1:16" x14ac:dyDescent="0.2">
      <c r="A59" s="148">
        <v>32</v>
      </c>
      <c r="B59" s="157" t="s">
        <v>13</v>
      </c>
      <c r="C59" s="150">
        <f t="shared" ref="C59:N59" si="18">SUM(C60:C64)</f>
        <v>170000</v>
      </c>
      <c r="D59" s="150">
        <f t="shared" si="18"/>
        <v>0</v>
      </c>
      <c r="E59" s="150">
        <f t="shared" si="18"/>
        <v>0</v>
      </c>
      <c r="F59" s="150">
        <f t="shared" si="18"/>
        <v>0</v>
      </c>
      <c r="G59" s="150">
        <f t="shared" si="18"/>
        <v>0</v>
      </c>
      <c r="H59" s="150">
        <f t="shared" si="18"/>
        <v>170000</v>
      </c>
      <c r="I59" s="150">
        <f t="shared" si="18"/>
        <v>0</v>
      </c>
      <c r="J59" s="150">
        <f t="shared" si="18"/>
        <v>0</v>
      </c>
      <c r="K59" s="150">
        <f t="shared" si="18"/>
        <v>0</v>
      </c>
      <c r="L59" s="150">
        <f t="shared" si="18"/>
        <v>0</v>
      </c>
      <c r="M59" s="150">
        <f t="shared" si="18"/>
        <v>170000</v>
      </c>
      <c r="N59" s="150">
        <f t="shared" si="18"/>
        <v>170000</v>
      </c>
    </row>
    <row r="60" spans="1:16" x14ac:dyDescent="0.2">
      <c r="A60" s="158">
        <v>321</v>
      </c>
      <c r="B60" s="151" t="s">
        <v>14</v>
      </c>
      <c r="C60" s="150">
        <f>SUM(D60:L60)</f>
        <v>0</v>
      </c>
      <c r="D60" s="150">
        <f>'[1]3'!E21</f>
        <v>0</v>
      </c>
      <c r="E60" s="150">
        <f>'[1]3'!F21</f>
        <v>0</v>
      </c>
      <c r="F60" s="150">
        <f>'[1]3'!G21</f>
        <v>0</v>
      </c>
      <c r="G60" s="150">
        <f>'[1]3'!H21</f>
        <v>0</v>
      </c>
      <c r="H60" s="150">
        <f>'[1]3'!I21</f>
        <v>0</v>
      </c>
      <c r="I60" s="150">
        <f>'[1]3'!J21</f>
        <v>0</v>
      </c>
      <c r="J60" s="150">
        <f>'[1]3'!K21</f>
        <v>0</v>
      </c>
      <c r="K60" s="150"/>
      <c r="L60" s="150"/>
      <c r="M60" s="150">
        <f>C60</f>
        <v>0</v>
      </c>
      <c r="N60" s="150">
        <f>C60</f>
        <v>0</v>
      </c>
    </row>
    <row r="61" spans="1:16" x14ac:dyDescent="0.2">
      <c r="A61" s="158">
        <v>322</v>
      </c>
      <c r="B61" s="151" t="s">
        <v>20</v>
      </c>
      <c r="C61" s="150">
        <f>SUM(D61:L61)</f>
        <v>147000</v>
      </c>
      <c r="D61" s="150">
        <f>'[1]3'!E26</f>
        <v>0</v>
      </c>
      <c r="E61" s="150">
        <f>'[1]3'!F26</f>
        <v>0</v>
      </c>
      <c r="F61" s="150">
        <f>'[1]3'!G26</f>
        <v>0</v>
      </c>
      <c r="G61" s="150">
        <f>'[1]3'!H26</f>
        <v>0</v>
      </c>
      <c r="H61" s="150">
        <f>'[1]3'!I26</f>
        <v>147000</v>
      </c>
      <c r="I61" s="150">
        <f>'[1]3'!J26</f>
        <v>0</v>
      </c>
      <c r="J61" s="150">
        <f>'[1]3'!K26</f>
        <v>0</v>
      </c>
      <c r="K61" s="150"/>
      <c r="L61" s="150"/>
      <c r="M61" s="150">
        <f>C61</f>
        <v>147000</v>
      </c>
      <c r="N61" s="150">
        <f>C61</f>
        <v>147000</v>
      </c>
    </row>
    <row r="62" spans="1:16" x14ac:dyDescent="0.2">
      <c r="A62" s="158">
        <v>323</v>
      </c>
      <c r="B62" s="151" t="s">
        <v>88</v>
      </c>
      <c r="C62" s="150">
        <f>SUM(D62:L62)</f>
        <v>20200</v>
      </c>
      <c r="D62" s="150">
        <f>'[1]3'!E52</f>
        <v>0</v>
      </c>
      <c r="E62" s="150">
        <f>'[1]3'!F52</f>
        <v>0</v>
      </c>
      <c r="F62" s="150">
        <f>'[1]3'!G52</f>
        <v>0</v>
      </c>
      <c r="G62" s="150">
        <f>'[1]3'!H52</f>
        <v>0</v>
      </c>
      <c r="H62" s="150">
        <f>'[1]3'!I52</f>
        <v>20200</v>
      </c>
      <c r="I62" s="150">
        <f>'[1]3'!J52</f>
        <v>0</v>
      </c>
      <c r="J62" s="150">
        <f>'[1]3'!K52</f>
        <v>0</v>
      </c>
      <c r="K62" s="150"/>
      <c r="L62" s="150"/>
      <c r="M62" s="150">
        <f>C62</f>
        <v>20200</v>
      </c>
      <c r="N62" s="150">
        <f>C62</f>
        <v>20200</v>
      </c>
    </row>
    <row r="63" spans="1:16" ht="25.5" x14ac:dyDescent="0.2">
      <c r="A63" s="158">
        <v>324</v>
      </c>
      <c r="B63" s="151" t="s">
        <v>279</v>
      </c>
      <c r="C63" s="150">
        <f>SUM(D63:L63)</f>
        <v>0</v>
      </c>
      <c r="D63" s="150">
        <f>'[1]3'!E98</f>
        <v>0</v>
      </c>
      <c r="E63" s="150">
        <f>'[1]3'!F98</f>
        <v>0</v>
      </c>
      <c r="F63" s="150">
        <f>'[1]3'!G98</f>
        <v>0</v>
      </c>
      <c r="G63" s="150">
        <f>'[1]3'!H98</f>
        <v>0</v>
      </c>
      <c r="H63" s="150">
        <f>'[1]3'!I98</f>
        <v>0</v>
      </c>
      <c r="I63" s="150">
        <f>'[1]3'!J98</f>
        <v>0</v>
      </c>
      <c r="J63" s="150">
        <f>'[1]3'!K98</f>
        <v>0</v>
      </c>
      <c r="K63" s="150"/>
      <c r="L63" s="150"/>
      <c r="M63" s="150">
        <f>C63</f>
        <v>0</v>
      </c>
      <c r="N63" s="150">
        <f>C63</f>
        <v>0</v>
      </c>
    </row>
    <row r="64" spans="1:16" x14ac:dyDescent="0.2">
      <c r="A64" s="158">
        <v>329</v>
      </c>
      <c r="B64" s="151" t="s">
        <v>177</v>
      </c>
      <c r="C64" s="150">
        <f>SUM(D64:L64)</f>
        <v>2800</v>
      </c>
      <c r="D64" s="150">
        <f>'[1]3'!E104</f>
        <v>0</v>
      </c>
      <c r="E64" s="150">
        <f>'[1]3'!F104</f>
        <v>0</v>
      </c>
      <c r="F64" s="150">
        <f>'[1]3'!G104</f>
        <v>0</v>
      </c>
      <c r="G64" s="150">
        <f>'[1]3'!H104</f>
        <v>0</v>
      </c>
      <c r="H64" s="150">
        <f>'[1]3'!I104</f>
        <v>2800</v>
      </c>
      <c r="I64" s="150">
        <f>'[1]3'!J104</f>
        <v>0</v>
      </c>
      <c r="J64" s="150">
        <f>'[1]3'!K104</f>
        <v>0</v>
      </c>
      <c r="K64" s="150"/>
      <c r="L64" s="150"/>
      <c r="M64" s="150">
        <f>C64</f>
        <v>2800</v>
      </c>
      <c r="N64" s="150">
        <f>C64</f>
        <v>2800</v>
      </c>
    </row>
    <row r="65" spans="1:14" x14ac:dyDescent="0.2">
      <c r="A65" s="148">
        <v>34</v>
      </c>
      <c r="B65" s="157" t="s">
        <v>280</v>
      </c>
      <c r="C65" s="150">
        <f t="shared" ref="C65:N65" si="19">C66</f>
        <v>0</v>
      </c>
      <c r="D65" s="150">
        <f t="shared" si="19"/>
        <v>0</v>
      </c>
      <c r="E65" s="150">
        <f t="shared" si="19"/>
        <v>0</v>
      </c>
      <c r="F65" s="150">
        <f t="shared" si="19"/>
        <v>0</v>
      </c>
      <c r="G65" s="150">
        <f t="shared" si="19"/>
        <v>0</v>
      </c>
      <c r="H65" s="150">
        <f t="shared" si="19"/>
        <v>0</v>
      </c>
      <c r="I65" s="150">
        <f t="shared" si="19"/>
        <v>0</v>
      </c>
      <c r="J65" s="150">
        <f t="shared" si="19"/>
        <v>0</v>
      </c>
      <c r="K65" s="150">
        <f t="shared" si="19"/>
        <v>0</v>
      </c>
      <c r="L65" s="150">
        <f t="shared" si="19"/>
        <v>0</v>
      </c>
      <c r="M65" s="150">
        <f t="shared" si="19"/>
        <v>0</v>
      </c>
      <c r="N65" s="150">
        <f t="shared" si="19"/>
        <v>0</v>
      </c>
    </row>
    <row r="66" spans="1:14" x14ac:dyDescent="0.2">
      <c r="A66" s="158">
        <v>343</v>
      </c>
      <c r="B66" s="151" t="s">
        <v>187</v>
      </c>
      <c r="C66" s="150">
        <f>SUM(D66:L66)</f>
        <v>0</v>
      </c>
      <c r="D66" s="150">
        <f>'[1]3'!E123</f>
        <v>0</v>
      </c>
      <c r="E66" s="150">
        <f>'[1]3'!F123</f>
        <v>0</v>
      </c>
      <c r="F66" s="150">
        <f>'[1]3'!G123</f>
        <v>0</v>
      </c>
      <c r="G66" s="150">
        <f>'[1]3'!H123</f>
        <v>0</v>
      </c>
      <c r="H66" s="150">
        <f>'[1]3'!I123</f>
        <v>0</v>
      </c>
      <c r="I66" s="150">
        <f>'[1]3'!J123</f>
        <v>0</v>
      </c>
      <c r="J66" s="150">
        <f>'[1]3'!K123</f>
        <v>0</v>
      </c>
      <c r="K66" s="150"/>
      <c r="L66" s="150"/>
      <c r="M66" s="150">
        <f>C66</f>
        <v>0</v>
      </c>
      <c r="N66" s="150">
        <f>C66</f>
        <v>0</v>
      </c>
    </row>
    <row r="67" spans="1:14" ht="25.5" x14ac:dyDescent="0.2">
      <c r="A67" s="148">
        <v>4</v>
      </c>
      <c r="B67" s="157" t="s">
        <v>192</v>
      </c>
      <c r="C67" s="150">
        <f t="shared" ref="C67:N67" si="20">C68</f>
        <v>10000</v>
      </c>
      <c r="D67" s="150">
        <f t="shared" si="20"/>
        <v>0</v>
      </c>
      <c r="E67" s="150">
        <f t="shared" si="20"/>
        <v>0</v>
      </c>
      <c r="F67" s="150">
        <f t="shared" si="20"/>
        <v>0</v>
      </c>
      <c r="G67" s="150">
        <f t="shared" si="20"/>
        <v>0</v>
      </c>
      <c r="H67" s="150">
        <f t="shared" si="20"/>
        <v>10000</v>
      </c>
      <c r="I67" s="150">
        <f t="shared" si="20"/>
        <v>0</v>
      </c>
      <c r="J67" s="150">
        <f t="shared" si="20"/>
        <v>0</v>
      </c>
      <c r="K67" s="150">
        <f t="shared" si="20"/>
        <v>0</v>
      </c>
      <c r="L67" s="150">
        <f t="shared" si="20"/>
        <v>0</v>
      </c>
      <c r="M67" s="150">
        <f t="shared" si="20"/>
        <v>10000</v>
      </c>
      <c r="N67" s="150">
        <f t="shared" si="20"/>
        <v>10000</v>
      </c>
    </row>
    <row r="68" spans="1:14" ht="25.5" x14ac:dyDescent="0.2">
      <c r="A68" s="148">
        <v>42</v>
      </c>
      <c r="B68" s="157" t="s">
        <v>287</v>
      </c>
      <c r="C68" s="150">
        <f t="shared" ref="C68:N68" si="21">SUM(C69:C71)</f>
        <v>10000</v>
      </c>
      <c r="D68" s="150">
        <f t="shared" si="21"/>
        <v>0</v>
      </c>
      <c r="E68" s="150">
        <f t="shared" si="21"/>
        <v>0</v>
      </c>
      <c r="F68" s="150">
        <f t="shared" si="21"/>
        <v>0</v>
      </c>
      <c r="G68" s="150">
        <f t="shared" si="21"/>
        <v>0</v>
      </c>
      <c r="H68" s="150">
        <f t="shared" si="21"/>
        <v>10000</v>
      </c>
      <c r="I68" s="150">
        <f t="shared" si="21"/>
        <v>0</v>
      </c>
      <c r="J68" s="150">
        <f t="shared" si="21"/>
        <v>0</v>
      </c>
      <c r="K68" s="150">
        <f t="shared" si="21"/>
        <v>0</v>
      </c>
      <c r="L68" s="150">
        <f t="shared" si="21"/>
        <v>0</v>
      </c>
      <c r="M68" s="150">
        <f t="shared" si="21"/>
        <v>10000</v>
      </c>
      <c r="N68" s="150">
        <f t="shared" si="21"/>
        <v>10000</v>
      </c>
    </row>
    <row r="69" spans="1:14" x14ac:dyDescent="0.2">
      <c r="A69" s="158">
        <v>422</v>
      </c>
      <c r="B69" s="151" t="s">
        <v>194</v>
      </c>
      <c r="C69" s="150">
        <f>SUM(D69:L69)</f>
        <v>10000</v>
      </c>
      <c r="D69" s="150">
        <f>'[1]3'!E129</f>
        <v>0</v>
      </c>
      <c r="E69" s="150">
        <f>'[1]3'!F129</f>
        <v>0</v>
      </c>
      <c r="F69" s="150">
        <f>'[1]3'!G129</f>
        <v>0</v>
      </c>
      <c r="G69" s="150">
        <f>'[1]3'!H129</f>
        <v>0</v>
      </c>
      <c r="H69" s="150">
        <f>'[1]3'!I129</f>
        <v>10000</v>
      </c>
      <c r="I69" s="150">
        <f>'[1]3'!J129</f>
        <v>0</v>
      </c>
      <c r="J69" s="150">
        <f>'[1]3'!K129</f>
        <v>0</v>
      </c>
      <c r="K69" s="150"/>
      <c r="L69" s="150"/>
      <c r="M69" s="150">
        <f>C69</f>
        <v>10000</v>
      </c>
      <c r="N69" s="150">
        <f>C69</f>
        <v>10000</v>
      </c>
    </row>
    <row r="70" spans="1:14" ht="25.5" x14ac:dyDescent="0.2">
      <c r="A70" s="158">
        <v>424</v>
      </c>
      <c r="B70" s="151" t="s">
        <v>289</v>
      </c>
      <c r="C70" s="150">
        <f>SUM(D70:L70)</f>
        <v>0</v>
      </c>
      <c r="D70" s="150">
        <f>'[1]3'!E151</f>
        <v>0</v>
      </c>
      <c r="E70" s="150">
        <f>'[1]3'!F151</f>
        <v>0</v>
      </c>
      <c r="F70" s="150">
        <f>'[1]3'!G151</f>
        <v>0</v>
      </c>
      <c r="G70" s="150">
        <f>'[1]3'!H151</f>
        <v>0</v>
      </c>
      <c r="H70" s="150">
        <f>'[1]3'!I151</f>
        <v>0</v>
      </c>
      <c r="I70" s="150">
        <f>'[1]3'!J151</f>
        <v>0</v>
      </c>
      <c r="J70" s="150">
        <f>'[1]3'!K151</f>
        <v>0</v>
      </c>
      <c r="K70" s="150"/>
      <c r="L70" s="150"/>
      <c r="M70" s="150">
        <f>C70</f>
        <v>0</v>
      </c>
      <c r="N70" s="150">
        <f>C70</f>
        <v>0</v>
      </c>
    </row>
    <row r="71" spans="1:14" x14ac:dyDescent="0.2">
      <c r="A71" s="158">
        <v>426</v>
      </c>
      <c r="B71" s="151" t="s">
        <v>290</v>
      </c>
      <c r="C71" s="150">
        <f>SUM(D71:L71)</f>
        <v>0</v>
      </c>
      <c r="D71" s="150">
        <f>'[1]3'!E154</f>
        <v>0</v>
      </c>
      <c r="E71" s="150">
        <f>'[1]3'!F154</f>
        <v>0</v>
      </c>
      <c r="F71" s="150">
        <f>'[1]3'!G154</f>
        <v>0</v>
      </c>
      <c r="G71" s="150">
        <f>'[1]3'!H154</f>
        <v>0</v>
      </c>
      <c r="H71" s="150">
        <f>'[1]3'!I154</f>
        <v>0</v>
      </c>
      <c r="I71" s="150">
        <f>'[1]3'!J154</f>
        <v>0</v>
      </c>
      <c r="J71" s="150">
        <f>'[1]3'!K154</f>
        <v>0</v>
      </c>
      <c r="K71" s="150"/>
      <c r="L71" s="150"/>
      <c r="M71" s="150">
        <f>C71</f>
        <v>0</v>
      </c>
      <c r="N71" s="150">
        <f>C71</f>
        <v>0</v>
      </c>
    </row>
    <row r="72" spans="1:14" ht="25.5" customHeight="1" x14ac:dyDescent="0.2">
      <c r="A72" s="154" t="s">
        <v>296</v>
      </c>
      <c r="B72" s="164" t="str">
        <f>'[1]4'!$C$2</f>
        <v>Izborne, unutarnastavne aktivnosti - škola informatike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</row>
    <row r="73" spans="1:14" x14ac:dyDescent="0.2">
      <c r="A73" s="148">
        <v>3</v>
      </c>
      <c r="B73" s="157" t="s">
        <v>274</v>
      </c>
      <c r="C73" s="150">
        <f t="shared" ref="C73:N73" si="22">C74+C78+C84</f>
        <v>15000</v>
      </c>
      <c r="D73" s="150">
        <f t="shared" si="22"/>
        <v>0</v>
      </c>
      <c r="E73" s="150">
        <f t="shared" si="22"/>
        <v>0</v>
      </c>
      <c r="F73" s="150">
        <f t="shared" si="22"/>
        <v>15000</v>
      </c>
      <c r="G73" s="150">
        <f t="shared" si="22"/>
        <v>0</v>
      </c>
      <c r="H73" s="150">
        <f t="shared" si="22"/>
        <v>0</v>
      </c>
      <c r="I73" s="150">
        <f t="shared" si="22"/>
        <v>0</v>
      </c>
      <c r="J73" s="150">
        <f t="shared" si="22"/>
        <v>0</v>
      </c>
      <c r="K73" s="150">
        <f t="shared" si="22"/>
        <v>0</v>
      </c>
      <c r="L73" s="150">
        <f t="shared" si="22"/>
        <v>0</v>
      </c>
      <c r="M73" s="150">
        <f t="shared" si="22"/>
        <v>15000</v>
      </c>
      <c r="N73" s="150">
        <f t="shared" si="22"/>
        <v>15000</v>
      </c>
    </row>
    <row r="74" spans="1:14" x14ac:dyDescent="0.2">
      <c r="A74" s="148">
        <v>31</v>
      </c>
      <c r="B74" s="157" t="s">
        <v>275</v>
      </c>
      <c r="C74" s="150">
        <f t="shared" ref="C74:N74" si="23">SUM(C75:C77)</f>
        <v>0</v>
      </c>
      <c r="D74" s="150">
        <f t="shared" si="23"/>
        <v>0</v>
      </c>
      <c r="E74" s="150">
        <f t="shared" si="23"/>
        <v>0</v>
      </c>
      <c r="F74" s="150">
        <f t="shared" si="23"/>
        <v>0</v>
      </c>
      <c r="G74" s="150">
        <f t="shared" si="23"/>
        <v>0</v>
      </c>
      <c r="H74" s="150">
        <f t="shared" si="23"/>
        <v>0</v>
      </c>
      <c r="I74" s="150">
        <f t="shared" si="23"/>
        <v>0</v>
      </c>
      <c r="J74" s="150">
        <f t="shared" si="23"/>
        <v>0</v>
      </c>
      <c r="K74" s="150">
        <f t="shared" si="23"/>
        <v>0</v>
      </c>
      <c r="L74" s="150">
        <f t="shared" si="23"/>
        <v>0</v>
      </c>
      <c r="M74" s="150">
        <f t="shared" si="23"/>
        <v>0</v>
      </c>
      <c r="N74" s="150">
        <f t="shared" si="23"/>
        <v>0</v>
      </c>
    </row>
    <row r="75" spans="1:14" x14ac:dyDescent="0.2">
      <c r="A75" s="158">
        <v>311</v>
      </c>
      <c r="B75" s="151" t="s">
        <v>276</v>
      </c>
      <c r="C75" s="150">
        <f>SUM(D75:L75)</f>
        <v>0</v>
      </c>
      <c r="D75" s="150">
        <f>'[1]4'!E10</f>
        <v>0</v>
      </c>
      <c r="E75" s="150">
        <f>'[1]4'!F10</f>
        <v>0</v>
      </c>
      <c r="F75" s="150">
        <f>'[1]4'!G10</f>
        <v>0</v>
      </c>
      <c r="G75" s="150">
        <f>'[1]4'!H10</f>
        <v>0</v>
      </c>
      <c r="H75" s="150">
        <f>'[1]4'!I10</f>
        <v>0</v>
      </c>
      <c r="I75" s="150">
        <f>'[1]4'!J10</f>
        <v>0</v>
      </c>
      <c r="J75" s="150">
        <f>'[1]4'!K10</f>
        <v>0</v>
      </c>
      <c r="K75" s="150"/>
      <c r="L75" s="150"/>
      <c r="M75" s="150">
        <f>C75</f>
        <v>0</v>
      </c>
      <c r="N75" s="150">
        <f>C75</f>
        <v>0</v>
      </c>
    </row>
    <row r="76" spans="1:14" x14ac:dyDescent="0.2">
      <c r="A76" s="158">
        <v>312</v>
      </c>
      <c r="B76" s="151" t="s">
        <v>277</v>
      </c>
      <c r="C76" s="150">
        <f>SUM(D76:L76)</f>
        <v>0</v>
      </c>
      <c r="D76" s="150">
        <f>'[1]4'!E15</f>
        <v>0</v>
      </c>
      <c r="E76" s="150">
        <f>'[1]4'!F15</f>
        <v>0</v>
      </c>
      <c r="F76" s="150">
        <f>'[1]4'!G15</f>
        <v>0</v>
      </c>
      <c r="G76" s="150">
        <f>'[1]4'!H15</f>
        <v>0</v>
      </c>
      <c r="H76" s="150">
        <f>'[1]4'!I15</f>
        <v>0</v>
      </c>
      <c r="I76" s="150">
        <f>'[1]4'!J15</f>
        <v>0</v>
      </c>
      <c r="J76" s="150">
        <f>'[1]4'!K15</f>
        <v>0</v>
      </c>
      <c r="K76" s="150"/>
      <c r="L76" s="150"/>
      <c r="M76" s="150">
        <f>C76</f>
        <v>0</v>
      </c>
      <c r="N76" s="150">
        <f>C76</f>
        <v>0</v>
      </c>
    </row>
    <row r="77" spans="1:14" x14ac:dyDescent="0.2">
      <c r="A77" s="158">
        <v>313</v>
      </c>
      <c r="B77" s="151" t="s">
        <v>278</v>
      </c>
      <c r="C77" s="150">
        <f>SUM(D77:L77)</f>
        <v>0</v>
      </c>
      <c r="D77" s="150">
        <f>'[1]4'!E17</f>
        <v>0</v>
      </c>
      <c r="E77" s="150">
        <f>'[1]4'!F17</f>
        <v>0</v>
      </c>
      <c r="F77" s="150">
        <f>'[1]4'!G17</f>
        <v>0</v>
      </c>
      <c r="G77" s="150">
        <f>'[1]4'!H17</f>
        <v>0</v>
      </c>
      <c r="H77" s="150">
        <f>'[1]4'!I17</f>
        <v>0</v>
      </c>
      <c r="I77" s="150">
        <f>'[1]4'!J17</f>
        <v>0</v>
      </c>
      <c r="J77" s="150">
        <f>'[1]4'!K17</f>
        <v>0</v>
      </c>
      <c r="K77" s="150"/>
      <c r="L77" s="150"/>
      <c r="M77" s="150">
        <f>C77</f>
        <v>0</v>
      </c>
      <c r="N77" s="150">
        <f>C77</f>
        <v>0</v>
      </c>
    </row>
    <row r="78" spans="1:14" x14ac:dyDescent="0.2">
      <c r="A78" s="148">
        <v>32</v>
      </c>
      <c r="B78" s="157" t="s">
        <v>13</v>
      </c>
      <c r="C78" s="150">
        <f t="shared" ref="C78:N78" si="24">SUM(C79:C83)</f>
        <v>15000</v>
      </c>
      <c r="D78" s="150">
        <f t="shared" si="24"/>
        <v>0</v>
      </c>
      <c r="E78" s="150">
        <f t="shared" si="24"/>
        <v>0</v>
      </c>
      <c r="F78" s="150">
        <f t="shared" si="24"/>
        <v>15000</v>
      </c>
      <c r="G78" s="150">
        <f t="shared" si="24"/>
        <v>0</v>
      </c>
      <c r="H78" s="150">
        <f t="shared" si="24"/>
        <v>0</v>
      </c>
      <c r="I78" s="150">
        <f t="shared" si="24"/>
        <v>0</v>
      </c>
      <c r="J78" s="150">
        <f t="shared" si="24"/>
        <v>0</v>
      </c>
      <c r="K78" s="150">
        <f t="shared" si="24"/>
        <v>0</v>
      </c>
      <c r="L78" s="150">
        <f t="shared" si="24"/>
        <v>0</v>
      </c>
      <c r="M78" s="150">
        <f t="shared" si="24"/>
        <v>15000</v>
      </c>
      <c r="N78" s="150">
        <f t="shared" si="24"/>
        <v>15000</v>
      </c>
    </row>
    <row r="79" spans="1:14" x14ac:dyDescent="0.2">
      <c r="A79" s="158">
        <v>321</v>
      </c>
      <c r="B79" s="151" t="s">
        <v>14</v>
      </c>
      <c r="C79" s="150">
        <f>SUM(D79:L79)</f>
        <v>0</v>
      </c>
      <c r="D79" s="150">
        <f>'[1]4'!E21</f>
        <v>0</v>
      </c>
      <c r="E79" s="150">
        <f>'[1]4'!F21</f>
        <v>0</v>
      </c>
      <c r="F79" s="150">
        <f>'[1]4'!G21</f>
        <v>0</v>
      </c>
      <c r="G79" s="150">
        <f>'[1]4'!H21</f>
        <v>0</v>
      </c>
      <c r="H79" s="150">
        <f>'[1]4'!I21</f>
        <v>0</v>
      </c>
      <c r="I79" s="150">
        <f>'[1]4'!J21</f>
        <v>0</v>
      </c>
      <c r="J79" s="150">
        <f>'[1]4'!K21</f>
        <v>0</v>
      </c>
      <c r="K79" s="150"/>
      <c r="L79" s="150"/>
      <c r="M79" s="150">
        <f>C79</f>
        <v>0</v>
      </c>
      <c r="N79" s="150">
        <f>C79</f>
        <v>0</v>
      </c>
    </row>
    <row r="80" spans="1:14" x14ac:dyDescent="0.2">
      <c r="A80" s="158">
        <v>322</v>
      </c>
      <c r="B80" s="151" t="s">
        <v>20</v>
      </c>
      <c r="C80" s="150">
        <f>SUM(D80:L80)</f>
        <v>15000</v>
      </c>
      <c r="D80" s="150">
        <f>'[1]4'!E26</f>
        <v>0</v>
      </c>
      <c r="E80" s="150">
        <f>'[1]4'!F26</f>
        <v>0</v>
      </c>
      <c r="F80" s="150">
        <f>'[1]4'!G26</f>
        <v>15000</v>
      </c>
      <c r="G80" s="150">
        <f>'[1]4'!H26</f>
        <v>0</v>
      </c>
      <c r="H80" s="150">
        <f>'[1]4'!I26</f>
        <v>0</v>
      </c>
      <c r="I80" s="150">
        <f>'[1]4'!J26</f>
        <v>0</v>
      </c>
      <c r="J80" s="150">
        <f>'[1]4'!K26</f>
        <v>0</v>
      </c>
      <c r="K80" s="150"/>
      <c r="L80" s="150"/>
      <c r="M80" s="150">
        <f>C80</f>
        <v>15000</v>
      </c>
      <c r="N80" s="150">
        <f>C80</f>
        <v>15000</v>
      </c>
    </row>
    <row r="81" spans="1:14" x14ac:dyDescent="0.2">
      <c r="A81" s="158">
        <v>323</v>
      </c>
      <c r="B81" s="151" t="s">
        <v>88</v>
      </c>
      <c r="C81" s="150">
        <f>SUM(D81:L81)</f>
        <v>0</v>
      </c>
      <c r="D81" s="150">
        <f>'[1]4'!E52</f>
        <v>0</v>
      </c>
      <c r="E81" s="150">
        <f>'[1]4'!F52</f>
        <v>0</v>
      </c>
      <c r="F81" s="150">
        <f>'[1]4'!G52</f>
        <v>0</v>
      </c>
      <c r="G81" s="150">
        <f>'[1]4'!H52</f>
        <v>0</v>
      </c>
      <c r="H81" s="150">
        <f>'[1]4'!I52</f>
        <v>0</v>
      </c>
      <c r="I81" s="150">
        <f>'[1]4'!J52</f>
        <v>0</v>
      </c>
      <c r="J81" s="150">
        <f>'[1]4'!K52</f>
        <v>0</v>
      </c>
      <c r="K81" s="150"/>
      <c r="L81" s="150"/>
      <c r="M81" s="150">
        <f>C81</f>
        <v>0</v>
      </c>
      <c r="N81" s="150">
        <f>C81</f>
        <v>0</v>
      </c>
    </row>
    <row r="82" spans="1:14" ht="25.5" x14ac:dyDescent="0.2">
      <c r="A82" s="158">
        <v>324</v>
      </c>
      <c r="B82" s="151" t="s">
        <v>279</v>
      </c>
      <c r="C82" s="150">
        <f>SUM(D82:L82)</f>
        <v>0</v>
      </c>
      <c r="D82" s="150">
        <f>'[1]4'!E98</f>
        <v>0</v>
      </c>
      <c r="E82" s="150">
        <f>'[1]4'!F98</f>
        <v>0</v>
      </c>
      <c r="F82" s="150">
        <f>'[1]4'!G98</f>
        <v>0</v>
      </c>
      <c r="G82" s="150">
        <f>'[1]4'!H98</f>
        <v>0</v>
      </c>
      <c r="H82" s="150">
        <f>'[1]4'!I98</f>
        <v>0</v>
      </c>
      <c r="I82" s="150">
        <f>'[1]4'!J98</f>
        <v>0</v>
      </c>
      <c r="J82" s="150">
        <f>'[1]4'!K98</f>
        <v>0</v>
      </c>
      <c r="K82" s="150"/>
      <c r="L82" s="150"/>
      <c r="M82" s="150">
        <f>C82</f>
        <v>0</v>
      </c>
      <c r="N82" s="150">
        <f>C82</f>
        <v>0</v>
      </c>
    </row>
    <row r="83" spans="1:14" x14ac:dyDescent="0.2">
      <c r="A83" s="158">
        <v>329</v>
      </c>
      <c r="B83" s="151" t="s">
        <v>177</v>
      </c>
      <c r="C83" s="150">
        <f>SUM(D83:L83)</f>
        <v>0</v>
      </c>
      <c r="D83" s="150">
        <f>'[1]4'!E104</f>
        <v>0</v>
      </c>
      <c r="E83" s="150">
        <f>'[1]4'!F104</f>
        <v>0</v>
      </c>
      <c r="F83" s="150">
        <f>'[1]4'!G104</f>
        <v>0</v>
      </c>
      <c r="G83" s="150">
        <f>'[1]4'!H104</f>
        <v>0</v>
      </c>
      <c r="H83" s="150">
        <f>'[1]4'!I104</f>
        <v>0</v>
      </c>
      <c r="I83" s="150">
        <f>'[1]4'!J104</f>
        <v>0</v>
      </c>
      <c r="J83" s="150">
        <f>'[1]4'!K104</f>
        <v>0</v>
      </c>
      <c r="K83" s="150"/>
      <c r="L83" s="150"/>
      <c r="M83" s="150">
        <f>C83</f>
        <v>0</v>
      </c>
      <c r="N83" s="150">
        <f>C83</f>
        <v>0</v>
      </c>
    </row>
    <row r="84" spans="1:14" x14ac:dyDescent="0.2">
      <c r="A84" s="148">
        <v>34</v>
      </c>
      <c r="B84" s="157" t="s">
        <v>280</v>
      </c>
      <c r="C84" s="150">
        <f t="shared" ref="C84:N84" si="25">C85</f>
        <v>0</v>
      </c>
      <c r="D84" s="150">
        <f t="shared" si="25"/>
        <v>0</v>
      </c>
      <c r="E84" s="150">
        <f t="shared" si="25"/>
        <v>0</v>
      </c>
      <c r="F84" s="150">
        <f t="shared" si="25"/>
        <v>0</v>
      </c>
      <c r="G84" s="150">
        <f t="shared" si="25"/>
        <v>0</v>
      </c>
      <c r="H84" s="150">
        <f t="shared" si="25"/>
        <v>0</v>
      </c>
      <c r="I84" s="150">
        <f t="shared" si="25"/>
        <v>0</v>
      </c>
      <c r="J84" s="150">
        <f t="shared" si="25"/>
        <v>0</v>
      </c>
      <c r="K84" s="150">
        <f t="shared" si="25"/>
        <v>0</v>
      </c>
      <c r="L84" s="150">
        <f t="shared" si="25"/>
        <v>0</v>
      </c>
      <c r="M84" s="150">
        <f t="shared" si="25"/>
        <v>0</v>
      </c>
      <c r="N84" s="150">
        <f t="shared" si="25"/>
        <v>0</v>
      </c>
    </row>
    <row r="85" spans="1:14" x14ac:dyDescent="0.2">
      <c r="A85" s="158">
        <v>343</v>
      </c>
      <c r="B85" s="151" t="s">
        <v>187</v>
      </c>
      <c r="C85" s="150">
        <f>SUM(D85:L85)</f>
        <v>0</v>
      </c>
      <c r="D85" s="150">
        <f>'[1]4'!E123</f>
        <v>0</v>
      </c>
      <c r="E85" s="150">
        <f>'[1]4'!F123</f>
        <v>0</v>
      </c>
      <c r="F85" s="150">
        <f>'[1]4'!G123</f>
        <v>0</v>
      </c>
      <c r="G85" s="150">
        <f>'[1]4'!H123</f>
        <v>0</v>
      </c>
      <c r="H85" s="150">
        <f>'[1]4'!I123</f>
        <v>0</v>
      </c>
      <c r="I85" s="150">
        <f>'[1]4'!J123</f>
        <v>0</v>
      </c>
      <c r="J85" s="150">
        <f>'[1]4'!K123</f>
        <v>0</v>
      </c>
      <c r="K85" s="150"/>
      <c r="L85" s="150"/>
      <c r="M85" s="150">
        <f>C85</f>
        <v>0</v>
      </c>
      <c r="N85" s="150">
        <f>C85</f>
        <v>0</v>
      </c>
    </row>
    <row r="86" spans="1:14" ht="25.5" x14ac:dyDescent="0.2">
      <c r="A86" s="148">
        <v>4</v>
      </c>
      <c r="B86" s="157" t="s">
        <v>192</v>
      </c>
      <c r="C86" s="150">
        <f t="shared" ref="C86:N86" si="26">C87</f>
        <v>10000</v>
      </c>
      <c r="D86" s="150">
        <f t="shared" si="26"/>
        <v>0</v>
      </c>
      <c r="E86" s="150">
        <f t="shared" si="26"/>
        <v>0</v>
      </c>
      <c r="F86" s="150">
        <f t="shared" si="26"/>
        <v>10000</v>
      </c>
      <c r="G86" s="150">
        <f t="shared" si="26"/>
        <v>0</v>
      </c>
      <c r="H86" s="150">
        <f t="shared" si="26"/>
        <v>0</v>
      </c>
      <c r="I86" s="150">
        <f t="shared" si="26"/>
        <v>0</v>
      </c>
      <c r="J86" s="150">
        <f t="shared" si="26"/>
        <v>0</v>
      </c>
      <c r="K86" s="150">
        <f t="shared" si="26"/>
        <v>0</v>
      </c>
      <c r="L86" s="150">
        <f t="shared" si="26"/>
        <v>0</v>
      </c>
      <c r="M86" s="150">
        <f t="shared" si="26"/>
        <v>10000</v>
      </c>
      <c r="N86" s="150">
        <f t="shared" si="26"/>
        <v>10000</v>
      </c>
    </row>
    <row r="87" spans="1:14" ht="25.5" x14ac:dyDescent="0.2">
      <c r="A87" s="148">
        <v>42</v>
      </c>
      <c r="B87" s="157" t="s">
        <v>287</v>
      </c>
      <c r="C87" s="150">
        <f t="shared" ref="C87:N87" si="27">SUM(C88:C90)</f>
        <v>10000</v>
      </c>
      <c r="D87" s="150">
        <f t="shared" si="27"/>
        <v>0</v>
      </c>
      <c r="E87" s="150">
        <f t="shared" si="27"/>
        <v>0</v>
      </c>
      <c r="F87" s="150">
        <f t="shared" si="27"/>
        <v>10000</v>
      </c>
      <c r="G87" s="150">
        <f t="shared" si="27"/>
        <v>0</v>
      </c>
      <c r="H87" s="150">
        <f t="shared" si="27"/>
        <v>0</v>
      </c>
      <c r="I87" s="150">
        <f t="shared" si="27"/>
        <v>0</v>
      </c>
      <c r="J87" s="150">
        <f t="shared" si="27"/>
        <v>0</v>
      </c>
      <c r="K87" s="150">
        <f t="shared" si="27"/>
        <v>0</v>
      </c>
      <c r="L87" s="150">
        <f t="shared" si="27"/>
        <v>0</v>
      </c>
      <c r="M87" s="150">
        <f t="shared" si="27"/>
        <v>10000</v>
      </c>
      <c r="N87" s="150">
        <f t="shared" si="27"/>
        <v>10000</v>
      </c>
    </row>
    <row r="88" spans="1:14" x14ac:dyDescent="0.2">
      <c r="A88" s="158">
        <v>422</v>
      </c>
      <c r="B88" s="151" t="s">
        <v>194</v>
      </c>
      <c r="C88" s="150">
        <f>SUM(D88:L88)</f>
        <v>10000</v>
      </c>
      <c r="D88" s="150">
        <f>'[1]4'!E129</f>
        <v>0</v>
      </c>
      <c r="E88" s="150">
        <f>'[1]4'!F129</f>
        <v>0</v>
      </c>
      <c r="F88" s="150">
        <f>'[1]4'!G129</f>
        <v>10000</v>
      </c>
      <c r="G88" s="150">
        <f>'[1]4'!H129</f>
        <v>0</v>
      </c>
      <c r="H88" s="150">
        <f>'[1]4'!I129</f>
        <v>0</v>
      </c>
      <c r="I88" s="150">
        <f>'[1]4'!J129</f>
        <v>0</v>
      </c>
      <c r="J88" s="150">
        <f>'[1]4'!K129</f>
        <v>0</v>
      </c>
      <c r="K88" s="150"/>
      <c r="L88" s="150"/>
      <c r="M88" s="150">
        <f>C88</f>
        <v>10000</v>
      </c>
      <c r="N88" s="150">
        <f>C88</f>
        <v>10000</v>
      </c>
    </row>
    <row r="89" spans="1:14" ht="25.5" x14ac:dyDescent="0.2">
      <c r="A89" s="158">
        <v>424</v>
      </c>
      <c r="B89" s="151" t="s">
        <v>289</v>
      </c>
      <c r="C89" s="150">
        <f>SUM(D89:L89)</f>
        <v>0</v>
      </c>
      <c r="D89" s="150">
        <f>'[1]4'!E151</f>
        <v>0</v>
      </c>
      <c r="E89" s="150">
        <f>'[1]4'!F151</f>
        <v>0</v>
      </c>
      <c r="F89" s="150">
        <f>'[1]4'!G151</f>
        <v>0</v>
      </c>
      <c r="G89" s="150">
        <f>'[1]4'!H151</f>
        <v>0</v>
      </c>
      <c r="H89" s="150">
        <f>'[1]4'!I151</f>
        <v>0</v>
      </c>
      <c r="I89" s="150">
        <f>'[1]4'!J151</f>
        <v>0</v>
      </c>
      <c r="J89" s="150">
        <f>'[1]4'!K151</f>
        <v>0</v>
      </c>
      <c r="K89" s="150"/>
      <c r="L89" s="150"/>
      <c r="M89" s="150">
        <f>C89</f>
        <v>0</v>
      </c>
      <c r="N89" s="150">
        <f>C89</f>
        <v>0</v>
      </c>
    </row>
    <row r="90" spans="1:14" x14ac:dyDescent="0.2">
      <c r="A90" s="158">
        <v>426</v>
      </c>
      <c r="B90" s="151" t="s">
        <v>290</v>
      </c>
      <c r="C90" s="150">
        <f>SUM(D90:L90)</f>
        <v>0</v>
      </c>
      <c r="D90" s="150">
        <f>'[1]4'!E154</f>
        <v>0</v>
      </c>
      <c r="E90" s="150">
        <f>'[1]4'!F154</f>
        <v>0</v>
      </c>
      <c r="F90" s="150">
        <f>'[1]4'!G154</f>
        <v>0</v>
      </c>
      <c r="G90" s="150">
        <f>'[1]4'!H154</f>
        <v>0</v>
      </c>
      <c r="H90" s="150">
        <f>'[1]4'!I154</f>
        <v>0</v>
      </c>
      <c r="I90" s="150">
        <f>'[1]4'!J154</f>
        <v>0</v>
      </c>
      <c r="J90" s="150">
        <f>'[1]4'!K154</f>
        <v>0</v>
      </c>
      <c r="K90" s="150"/>
      <c r="L90" s="150"/>
      <c r="M90" s="150">
        <f>C90</f>
        <v>0</v>
      </c>
      <c r="N90" s="150">
        <f>C90</f>
        <v>0</v>
      </c>
    </row>
    <row r="91" spans="1:14" x14ac:dyDescent="0.2">
      <c r="A91" s="154" t="s">
        <v>297</v>
      </c>
      <c r="B91" s="164" t="str">
        <f>'[1]5'!$C$2</f>
        <v>Natjecanja i susreti u znanju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</row>
    <row r="92" spans="1:14" x14ac:dyDescent="0.2">
      <c r="A92" s="148">
        <v>3</v>
      </c>
      <c r="B92" s="157" t="s">
        <v>274</v>
      </c>
      <c r="C92" s="150">
        <f t="shared" ref="C92:N92" si="28">C93+C97+C103</f>
        <v>20000</v>
      </c>
      <c r="D92" s="150">
        <f t="shared" si="28"/>
        <v>0</v>
      </c>
      <c r="E92" s="150">
        <f t="shared" si="28"/>
        <v>0</v>
      </c>
      <c r="F92" s="150">
        <f t="shared" si="28"/>
        <v>20000</v>
      </c>
      <c r="G92" s="150">
        <f t="shared" si="28"/>
        <v>0</v>
      </c>
      <c r="H92" s="150">
        <f t="shared" si="28"/>
        <v>0</v>
      </c>
      <c r="I92" s="150">
        <f t="shared" si="28"/>
        <v>0</v>
      </c>
      <c r="J92" s="150">
        <f t="shared" si="28"/>
        <v>0</v>
      </c>
      <c r="K92" s="150">
        <f t="shared" si="28"/>
        <v>0</v>
      </c>
      <c r="L92" s="150">
        <f t="shared" si="28"/>
        <v>0</v>
      </c>
      <c r="M92" s="150">
        <f t="shared" si="28"/>
        <v>20000</v>
      </c>
      <c r="N92" s="150">
        <f t="shared" si="28"/>
        <v>20000</v>
      </c>
    </row>
    <row r="93" spans="1:14" x14ac:dyDescent="0.2">
      <c r="A93" s="148">
        <v>31</v>
      </c>
      <c r="B93" s="157" t="s">
        <v>275</v>
      </c>
      <c r="C93" s="150">
        <f t="shared" ref="C93:N93" si="29">SUM(C94:C96)</f>
        <v>0</v>
      </c>
      <c r="D93" s="150">
        <f t="shared" si="29"/>
        <v>0</v>
      </c>
      <c r="E93" s="150">
        <f t="shared" si="29"/>
        <v>0</v>
      </c>
      <c r="F93" s="150">
        <f t="shared" si="29"/>
        <v>0</v>
      </c>
      <c r="G93" s="150">
        <f t="shared" si="29"/>
        <v>0</v>
      </c>
      <c r="H93" s="150">
        <f t="shared" si="29"/>
        <v>0</v>
      </c>
      <c r="I93" s="150">
        <f t="shared" si="29"/>
        <v>0</v>
      </c>
      <c r="J93" s="150">
        <f t="shared" si="29"/>
        <v>0</v>
      </c>
      <c r="K93" s="150">
        <f t="shared" si="29"/>
        <v>0</v>
      </c>
      <c r="L93" s="150">
        <f t="shared" si="29"/>
        <v>0</v>
      </c>
      <c r="M93" s="150">
        <f t="shared" si="29"/>
        <v>0</v>
      </c>
      <c r="N93" s="150">
        <f t="shared" si="29"/>
        <v>0</v>
      </c>
    </row>
    <row r="94" spans="1:14" x14ac:dyDescent="0.2">
      <c r="A94" s="158">
        <v>311</v>
      </c>
      <c r="B94" s="151" t="s">
        <v>276</v>
      </c>
      <c r="C94" s="150">
        <f>SUM(D94:L94)</f>
        <v>0</v>
      </c>
      <c r="D94" s="150">
        <f>'[1]5'!E10</f>
        <v>0</v>
      </c>
      <c r="E94" s="150">
        <f>'[1]5'!F10</f>
        <v>0</v>
      </c>
      <c r="F94" s="150">
        <f>'[1]5'!G10</f>
        <v>0</v>
      </c>
      <c r="G94" s="150">
        <f>'[1]5'!H10</f>
        <v>0</v>
      </c>
      <c r="H94" s="150">
        <f>'[1]5'!I10</f>
        <v>0</v>
      </c>
      <c r="I94" s="150">
        <f>'[1]5'!J10</f>
        <v>0</v>
      </c>
      <c r="J94" s="150">
        <f>'[1]5'!K10</f>
        <v>0</v>
      </c>
      <c r="K94" s="150"/>
      <c r="L94" s="150"/>
      <c r="M94" s="150">
        <f>C94</f>
        <v>0</v>
      </c>
      <c r="N94" s="150">
        <f>C94</f>
        <v>0</v>
      </c>
    </row>
    <row r="95" spans="1:14" x14ac:dyDescent="0.2">
      <c r="A95" s="158">
        <v>312</v>
      </c>
      <c r="B95" s="151" t="s">
        <v>277</v>
      </c>
      <c r="C95" s="150">
        <f>SUM(D95:L95)</f>
        <v>0</v>
      </c>
      <c r="D95" s="150">
        <f>'[1]5'!E15</f>
        <v>0</v>
      </c>
      <c r="E95" s="150">
        <f>'[1]5'!F15</f>
        <v>0</v>
      </c>
      <c r="F95" s="150">
        <f>'[1]5'!G15</f>
        <v>0</v>
      </c>
      <c r="G95" s="150">
        <f>'[1]5'!H15</f>
        <v>0</v>
      </c>
      <c r="H95" s="150">
        <f>'[1]5'!I15</f>
        <v>0</v>
      </c>
      <c r="I95" s="150">
        <f>'[1]5'!J15</f>
        <v>0</v>
      </c>
      <c r="J95" s="150">
        <f>'[1]5'!K15</f>
        <v>0</v>
      </c>
      <c r="K95" s="150"/>
      <c r="L95" s="150"/>
      <c r="M95" s="150">
        <f>C95</f>
        <v>0</v>
      </c>
      <c r="N95" s="150">
        <f>C95</f>
        <v>0</v>
      </c>
    </row>
    <row r="96" spans="1:14" x14ac:dyDescent="0.2">
      <c r="A96" s="158">
        <v>313</v>
      </c>
      <c r="B96" s="151" t="s">
        <v>278</v>
      </c>
      <c r="C96" s="150">
        <f>SUM(D96:L96)</f>
        <v>0</v>
      </c>
      <c r="D96" s="150">
        <f>'[1]5'!E17</f>
        <v>0</v>
      </c>
      <c r="E96" s="150">
        <f>'[1]5'!F17</f>
        <v>0</v>
      </c>
      <c r="F96" s="150">
        <f>'[1]5'!G17</f>
        <v>0</v>
      </c>
      <c r="G96" s="150">
        <f>'[1]5'!H17</f>
        <v>0</v>
      </c>
      <c r="H96" s="150">
        <f>'[1]5'!I17</f>
        <v>0</v>
      </c>
      <c r="I96" s="150">
        <f>'[1]5'!J17</f>
        <v>0</v>
      </c>
      <c r="J96" s="150">
        <f>'[1]5'!K17</f>
        <v>0</v>
      </c>
      <c r="K96" s="150"/>
      <c r="L96" s="150"/>
      <c r="M96" s="150">
        <f>C96</f>
        <v>0</v>
      </c>
      <c r="N96" s="150">
        <f>C96</f>
        <v>0</v>
      </c>
    </row>
    <row r="97" spans="1:14" x14ac:dyDescent="0.2">
      <c r="A97" s="148">
        <v>32</v>
      </c>
      <c r="B97" s="157" t="s">
        <v>13</v>
      </c>
      <c r="C97" s="150">
        <f t="shared" ref="C97:N97" si="30">SUM(C98:C102)</f>
        <v>20000</v>
      </c>
      <c r="D97" s="150">
        <f t="shared" si="30"/>
        <v>0</v>
      </c>
      <c r="E97" s="150">
        <f t="shared" si="30"/>
        <v>0</v>
      </c>
      <c r="F97" s="150">
        <f t="shared" si="30"/>
        <v>20000</v>
      </c>
      <c r="G97" s="150">
        <f t="shared" si="30"/>
        <v>0</v>
      </c>
      <c r="H97" s="150">
        <f t="shared" si="30"/>
        <v>0</v>
      </c>
      <c r="I97" s="150">
        <f t="shared" si="30"/>
        <v>0</v>
      </c>
      <c r="J97" s="150">
        <f t="shared" si="30"/>
        <v>0</v>
      </c>
      <c r="K97" s="150">
        <f t="shared" si="30"/>
        <v>0</v>
      </c>
      <c r="L97" s="150">
        <f t="shared" si="30"/>
        <v>0</v>
      </c>
      <c r="M97" s="150">
        <f t="shared" si="30"/>
        <v>20000</v>
      </c>
      <c r="N97" s="150">
        <f t="shared" si="30"/>
        <v>20000</v>
      </c>
    </row>
    <row r="98" spans="1:14" x14ac:dyDescent="0.2">
      <c r="A98" s="158">
        <v>321</v>
      </c>
      <c r="B98" s="151" t="s">
        <v>14</v>
      </c>
      <c r="C98" s="150">
        <f>SUM(D98:L98)</f>
        <v>5000</v>
      </c>
      <c r="D98" s="150">
        <f>'[1]5'!E21</f>
        <v>0</v>
      </c>
      <c r="E98" s="150">
        <f>'[1]5'!F21</f>
        <v>0</v>
      </c>
      <c r="F98" s="150">
        <f>'[1]5'!G21</f>
        <v>5000</v>
      </c>
      <c r="G98" s="150">
        <f>'[1]5'!H21</f>
        <v>0</v>
      </c>
      <c r="H98" s="150">
        <f>'[1]5'!I21</f>
        <v>0</v>
      </c>
      <c r="I98" s="150">
        <f>'[1]5'!J21</f>
        <v>0</v>
      </c>
      <c r="J98" s="150">
        <f>'[1]5'!K21</f>
        <v>0</v>
      </c>
      <c r="K98" s="150"/>
      <c r="L98" s="150"/>
      <c r="M98" s="150">
        <f>C98</f>
        <v>5000</v>
      </c>
      <c r="N98" s="150">
        <f>C98</f>
        <v>5000</v>
      </c>
    </row>
    <row r="99" spans="1:14" x14ac:dyDescent="0.2">
      <c r="A99" s="158">
        <v>322</v>
      </c>
      <c r="B99" s="151" t="s">
        <v>20</v>
      </c>
      <c r="C99" s="150">
        <f>SUM(D99:L99)</f>
        <v>0</v>
      </c>
      <c r="D99" s="150">
        <f>'[1]5'!E26</f>
        <v>0</v>
      </c>
      <c r="E99" s="150">
        <f>'[1]5'!F26</f>
        <v>0</v>
      </c>
      <c r="F99" s="150">
        <f>'[1]5'!G26</f>
        <v>0</v>
      </c>
      <c r="G99" s="150">
        <f>'[1]5'!H26</f>
        <v>0</v>
      </c>
      <c r="H99" s="150">
        <f>'[1]5'!I26</f>
        <v>0</v>
      </c>
      <c r="I99" s="150">
        <f>'[1]5'!J26</f>
        <v>0</v>
      </c>
      <c r="J99" s="150">
        <f>'[1]5'!K26</f>
        <v>0</v>
      </c>
      <c r="K99" s="150"/>
      <c r="L99" s="150"/>
      <c r="M99" s="150">
        <f>C99</f>
        <v>0</v>
      </c>
      <c r="N99" s="150">
        <f>C99</f>
        <v>0</v>
      </c>
    </row>
    <row r="100" spans="1:14" x14ac:dyDescent="0.2">
      <c r="A100" s="158">
        <v>323</v>
      </c>
      <c r="B100" s="151" t="s">
        <v>88</v>
      </c>
      <c r="C100" s="150">
        <f>SUM(D100:L100)</f>
        <v>10000</v>
      </c>
      <c r="D100" s="150">
        <f>'[1]5'!E52</f>
        <v>0</v>
      </c>
      <c r="E100" s="150">
        <f>'[1]5'!F52</f>
        <v>0</v>
      </c>
      <c r="F100" s="150">
        <f>'[1]5'!G52</f>
        <v>10000</v>
      </c>
      <c r="G100" s="150">
        <f>'[1]5'!H52</f>
        <v>0</v>
      </c>
      <c r="H100" s="150">
        <f>'[1]5'!I52</f>
        <v>0</v>
      </c>
      <c r="I100" s="150">
        <f>'[1]5'!J52</f>
        <v>0</v>
      </c>
      <c r="J100" s="150">
        <f>'[1]5'!K52</f>
        <v>0</v>
      </c>
      <c r="K100" s="150"/>
      <c r="L100" s="150"/>
      <c r="M100" s="150">
        <f>C100</f>
        <v>10000</v>
      </c>
      <c r="N100" s="150">
        <f>C100</f>
        <v>10000</v>
      </c>
    </row>
    <row r="101" spans="1:14" ht="25.5" x14ac:dyDescent="0.2">
      <c r="A101" s="158">
        <v>324</v>
      </c>
      <c r="B101" s="151" t="s">
        <v>279</v>
      </c>
      <c r="C101" s="150">
        <f>SUM(D101:L101)</f>
        <v>5000</v>
      </c>
      <c r="D101" s="150">
        <f>'[1]5'!E98</f>
        <v>0</v>
      </c>
      <c r="E101" s="150">
        <f>'[1]5'!F98</f>
        <v>0</v>
      </c>
      <c r="F101" s="150">
        <f>'[1]5'!G98</f>
        <v>5000</v>
      </c>
      <c r="G101" s="150">
        <f>'[1]5'!H98</f>
        <v>0</v>
      </c>
      <c r="H101" s="150">
        <f>'[1]5'!I98</f>
        <v>0</v>
      </c>
      <c r="I101" s="150">
        <f>'[1]5'!J98</f>
        <v>0</v>
      </c>
      <c r="J101" s="150">
        <f>'[1]5'!K98</f>
        <v>0</v>
      </c>
      <c r="K101" s="150"/>
      <c r="L101" s="150"/>
      <c r="M101" s="150">
        <f>C101</f>
        <v>5000</v>
      </c>
      <c r="N101" s="150">
        <f>C101</f>
        <v>5000</v>
      </c>
    </row>
    <row r="102" spans="1:14" x14ac:dyDescent="0.2">
      <c r="A102" s="158">
        <v>329</v>
      </c>
      <c r="B102" s="151" t="s">
        <v>177</v>
      </c>
      <c r="C102" s="150">
        <f>SUM(D102:L102)</f>
        <v>0</v>
      </c>
      <c r="D102" s="150">
        <f>'[1]5'!E104</f>
        <v>0</v>
      </c>
      <c r="E102" s="150">
        <f>'[1]5'!F104</f>
        <v>0</v>
      </c>
      <c r="F102" s="150">
        <f>'[1]5'!G104</f>
        <v>0</v>
      </c>
      <c r="G102" s="150">
        <f>'[1]5'!H104</f>
        <v>0</v>
      </c>
      <c r="H102" s="150">
        <f>'[1]5'!I104</f>
        <v>0</v>
      </c>
      <c r="I102" s="150">
        <f>'[1]5'!J104</f>
        <v>0</v>
      </c>
      <c r="J102" s="150">
        <f>'[1]5'!K104</f>
        <v>0</v>
      </c>
      <c r="K102" s="150"/>
      <c r="L102" s="150"/>
      <c r="M102" s="150">
        <f>C102</f>
        <v>0</v>
      </c>
      <c r="N102" s="150">
        <f>C102</f>
        <v>0</v>
      </c>
    </row>
    <row r="103" spans="1:14" x14ac:dyDescent="0.2">
      <c r="A103" s="148">
        <v>34</v>
      </c>
      <c r="B103" s="157" t="s">
        <v>280</v>
      </c>
      <c r="C103" s="150">
        <f t="shared" ref="C103:N103" si="31">C104</f>
        <v>0</v>
      </c>
      <c r="D103" s="150">
        <f t="shared" si="31"/>
        <v>0</v>
      </c>
      <c r="E103" s="150">
        <f t="shared" si="31"/>
        <v>0</v>
      </c>
      <c r="F103" s="150">
        <f t="shared" si="31"/>
        <v>0</v>
      </c>
      <c r="G103" s="150">
        <f t="shared" si="31"/>
        <v>0</v>
      </c>
      <c r="H103" s="150">
        <f t="shared" si="31"/>
        <v>0</v>
      </c>
      <c r="I103" s="150">
        <f t="shared" si="31"/>
        <v>0</v>
      </c>
      <c r="J103" s="150">
        <f t="shared" si="31"/>
        <v>0</v>
      </c>
      <c r="K103" s="150">
        <f t="shared" si="31"/>
        <v>0</v>
      </c>
      <c r="L103" s="150">
        <f t="shared" si="31"/>
        <v>0</v>
      </c>
      <c r="M103" s="150">
        <f t="shared" si="31"/>
        <v>0</v>
      </c>
      <c r="N103" s="150">
        <f t="shared" si="31"/>
        <v>0</v>
      </c>
    </row>
    <row r="104" spans="1:14" x14ac:dyDescent="0.2">
      <c r="A104" s="158">
        <v>343</v>
      </c>
      <c r="B104" s="151" t="s">
        <v>187</v>
      </c>
      <c r="C104" s="150">
        <f>SUM(D104:L104)</f>
        <v>0</v>
      </c>
      <c r="D104" s="150">
        <f>'[1]5'!E122</f>
        <v>0</v>
      </c>
      <c r="E104" s="150">
        <f>'[1]5'!F122</f>
        <v>0</v>
      </c>
      <c r="F104" s="150">
        <f>'[1]5'!G122</f>
        <v>0</v>
      </c>
      <c r="G104" s="150">
        <f>'[1]5'!H122</f>
        <v>0</v>
      </c>
      <c r="H104" s="150">
        <f>'[1]5'!I122</f>
        <v>0</v>
      </c>
      <c r="I104" s="150">
        <f>'[1]5'!J122</f>
        <v>0</v>
      </c>
      <c r="J104" s="150">
        <f>'[1]5'!K122</f>
        <v>0</v>
      </c>
      <c r="K104" s="150"/>
      <c r="L104" s="150"/>
      <c r="M104" s="150">
        <f>C104</f>
        <v>0</v>
      </c>
      <c r="N104" s="150">
        <f>C104</f>
        <v>0</v>
      </c>
    </row>
    <row r="105" spans="1:14" ht="25.5" x14ac:dyDescent="0.2">
      <c r="A105" s="148">
        <v>4</v>
      </c>
      <c r="B105" s="157" t="s">
        <v>192</v>
      </c>
      <c r="C105" s="150">
        <f t="shared" ref="C105:N105" si="32">C106</f>
        <v>0</v>
      </c>
      <c r="D105" s="150">
        <f t="shared" si="32"/>
        <v>0</v>
      </c>
      <c r="E105" s="150">
        <f t="shared" si="32"/>
        <v>0</v>
      </c>
      <c r="F105" s="150">
        <f t="shared" si="32"/>
        <v>0</v>
      </c>
      <c r="G105" s="150">
        <f t="shared" si="32"/>
        <v>0</v>
      </c>
      <c r="H105" s="150">
        <f t="shared" si="32"/>
        <v>0</v>
      </c>
      <c r="I105" s="150">
        <f t="shared" si="32"/>
        <v>0</v>
      </c>
      <c r="J105" s="150">
        <f t="shared" si="32"/>
        <v>0</v>
      </c>
      <c r="K105" s="150">
        <f t="shared" si="32"/>
        <v>0</v>
      </c>
      <c r="L105" s="150">
        <f t="shared" si="32"/>
        <v>0</v>
      </c>
      <c r="M105" s="150">
        <f t="shared" si="32"/>
        <v>0</v>
      </c>
      <c r="N105" s="150">
        <f t="shared" si="32"/>
        <v>0</v>
      </c>
    </row>
    <row r="106" spans="1:14" ht="25.5" x14ac:dyDescent="0.2">
      <c r="A106" s="148">
        <v>42</v>
      </c>
      <c r="B106" s="157" t="s">
        <v>287</v>
      </c>
      <c r="C106" s="150">
        <f t="shared" ref="C106:N106" si="33">SUM(C107:C109)</f>
        <v>0</v>
      </c>
      <c r="D106" s="150">
        <f t="shared" si="33"/>
        <v>0</v>
      </c>
      <c r="E106" s="150">
        <f t="shared" si="33"/>
        <v>0</v>
      </c>
      <c r="F106" s="150">
        <f t="shared" si="33"/>
        <v>0</v>
      </c>
      <c r="G106" s="150">
        <f t="shared" si="33"/>
        <v>0</v>
      </c>
      <c r="H106" s="150">
        <f t="shared" si="33"/>
        <v>0</v>
      </c>
      <c r="I106" s="150">
        <f t="shared" si="33"/>
        <v>0</v>
      </c>
      <c r="J106" s="150">
        <f t="shared" si="33"/>
        <v>0</v>
      </c>
      <c r="K106" s="150">
        <f t="shared" si="33"/>
        <v>0</v>
      </c>
      <c r="L106" s="150">
        <f t="shared" si="33"/>
        <v>0</v>
      </c>
      <c r="M106" s="150">
        <f t="shared" si="33"/>
        <v>0</v>
      </c>
      <c r="N106" s="150">
        <f t="shared" si="33"/>
        <v>0</v>
      </c>
    </row>
    <row r="107" spans="1:14" x14ac:dyDescent="0.2">
      <c r="A107" s="158">
        <v>422</v>
      </c>
      <c r="B107" s="151" t="s">
        <v>194</v>
      </c>
      <c r="C107" s="150">
        <f>SUM(D107:L107)</f>
        <v>0</v>
      </c>
      <c r="D107" s="150">
        <f>'[1]5'!E129</f>
        <v>0</v>
      </c>
      <c r="E107" s="150">
        <f>'[1]5'!F129</f>
        <v>0</v>
      </c>
      <c r="F107" s="150">
        <f>'[1]5'!G129</f>
        <v>0</v>
      </c>
      <c r="G107" s="150">
        <f>'[1]5'!H129</f>
        <v>0</v>
      </c>
      <c r="H107" s="150">
        <f>'[1]5'!I129</f>
        <v>0</v>
      </c>
      <c r="I107" s="150">
        <f>'[1]5'!J129</f>
        <v>0</v>
      </c>
      <c r="J107" s="150">
        <f>'[1]5'!K129</f>
        <v>0</v>
      </c>
      <c r="K107" s="150"/>
      <c r="L107" s="150"/>
      <c r="M107" s="150">
        <f>C107</f>
        <v>0</v>
      </c>
      <c r="N107" s="150">
        <f>C107</f>
        <v>0</v>
      </c>
    </row>
    <row r="108" spans="1:14" ht="25.5" x14ac:dyDescent="0.2">
      <c r="A108" s="158">
        <v>424</v>
      </c>
      <c r="B108" s="151" t="s">
        <v>289</v>
      </c>
      <c r="C108" s="150">
        <f>SUM(D108:L108)</f>
        <v>0</v>
      </c>
      <c r="D108" s="150">
        <f>'[1]5'!E151</f>
        <v>0</v>
      </c>
      <c r="E108" s="150">
        <f>'[1]5'!F151</f>
        <v>0</v>
      </c>
      <c r="F108" s="150">
        <f>'[1]5'!G151</f>
        <v>0</v>
      </c>
      <c r="G108" s="150">
        <f>'[1]5'!H151</f>
        <v>0</v>
      </c>
      <c r="H108" s="150">
        <f>'[1]5'!I151</f>
        <v>0</v>
      </c>
      <c r="I108" s="150">
        <f>'[1]5'!J151</f>
        <v>0</v>
      </c>
      <c r="J108" s="150">
        <f>'[1]5'!K151</f>
        <v>0</v>
      </c>
      <c r="K108" s="150"/>
      <c r="L108" s="150"/>
      <c r="M108" s="150">
        <f>C108</f>
        <v>0</v>
      </c>
      <c r="N108" s="150">
        <f>C108</f>
        <v>0</v>
      </c>
    </row>
    <row r="109" spans="1:14" x14ac:dyDescent="0.2">
      <c r="A109" s="158">
        <v>426</v>
      </c>
      <c r="B109" s="151" t="s">
        <v>290</v>
      </c>
      <c r="C109" s="150">
        <f>SUM(D109:L109)</f>
        <v>0</v>
      </c>
      <c r="D109" s="150">
        <f>'[1]5'!E154</f>
        <v>0</v>
      </c>
      <c r="E109" s="150">
        <f>'[1]5'!F154</f>
        <v>0</v>
      </c>
      <c r="F109" s="150">
        <f>'[1]5'!G154</f>
        <v>0</v>
      </c>
      <c r="G109" s="150">
        <f>'[1]5'!H154</f>
        <v>0</v>
      </c>
      <c r="H109" s="150">
        <f>'[1]5'!I154</f>
        <v>0</v>
      </c>
      <c r="I109" s="150">
        <f>'[1]5'!J154</f>
        <v>0</v>
      </c>
      <c r="J109" s="150">
        <f>'[1]5'!K154</f>
        <v>0</v>
      </c>
      <c r="K109" s="150"/>
      <c r="L109" s="150"/>
      <c r="M109" s="150">
        <f>C109</f>
        <v>0</v>
      </c>
      <c r="N109" s="150">
        <f>C109</f>
        <v>0</v>
      </c>
    </row>
    <row r="110" spans="1:14" ht="25.5" customHeight="1" x14ac:dyDescent="0.2">
      <c r="A110" s="154" t="s">
        <v>298</v>
      </c>
      <c r="B110" s="164" t="str">
        <f>'[1]6'!$C$2</f>
        <v>Natjecanja i susreti u sportu (školski sportski klub)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</row>
    <row r="111" spans="1:14" x14ac:dyDescent="0.2">
      <c r="A111" s="148">
        <v>3</v>
      </c>
      <c r="B111" s="157" t="s">
        <v>274</v>
      </c>
      <c r="C111" s="150">
        <f t="shared" ref="C111:N111" si="34">C112+C116+C122</f>
        <v>30000</v>
      </c>
      <c r="D111" s="150">
        <f t="shared" si="34"/>
        <v>0</v>
      </c>
      <c r="E111" s="150">
        <f t="shared" si="34"/>
        <v>0</v>
      </c>
      <c r="F111" s="150">
        <f t="shared" si="34"/>
        <v>30000</v>
      </c>
      <c r="G111" s="150">
        <f t="shared" si="34"/>
        <v>0</v>
      </c>
      <c r="H111" s="150">
        <f t="shared" si="34"/>
        <v>0</v>
      </c>
      <c r="I111" s="150">
        <f t="shared" si="34"/>
        <v>0</v>
      </c>
      <c r="J111" s="150">
        <f t="shared" si="34"/>
        <v>0</v>
      </c>
      <c r="K111" s="150">
        <f t="shared" si="34"/>
        <v>0</v>
      </c>
      <c r="L111" s="150">
        <f t="shared" si="34"/>
        <v>0</v>
      </c>
      <c r="M111" s="150">
        <f t="shared" si="34"/>
        <v>30000</v>
      </c>
      <c r="N111" s="150">
        <f t="shared" si="34"/>
        <v>30000</v>
      </c>
    </row>
    <row r="112" spans="1:14" x14ac:dyDescent="0.2">
      <c r="A112" s="148">
        <v>31</v>
      </c>
      <c r="B112" s="157" t="s">
        <v>275</v>
      </c>
      <c r="C112" s="150">
        <f t="shared" ref="C112:N112" si="35">SUM(C113:C115)</f>
        <v>0</v>
      </c>
      <c r="D112" s="150">
        <f t="shared" si="35"/>
        <v>0</v>
      </c>
      <c r="E112" s="150">
        <f t="shared" si="35"/>
        <v>0</v>
      </c>
      <c r="F112" s="150">
        <f t="shared" si="35"/>
        <v>0</v>
      </c>
      <c r="G112" s="150">
        <f t="shared" si="35"/>
        <v>0</v>
      </c>
      <c r="H112" s="150">
        <f t="shared" si="35"/>
        <v>0</v>
      </c>
      <c r="I112" s="150">
        <f t="shared" si="35"/>
        <v>0</v>
      </c>
      <c r="J112" s="150">
        <f t="shared" si="35"/>
        <v>0</v>
      </c>
      <c r="K112" s="150">
        <f t="shared" si="35"/>
        <v>0</v>
      </c>
      <c r="L112" s="150">
        <f t="shared" si="35"/>
        <v>0</v>
      </c>
      <c r="M112" s="150">
        <f t="shared" si="35"/>
        <v>0</v>
      </c>
      <c r="N112" s="150">
        <f t="shared" si="35"/>
        <v>0</v>
      </c>
    </row>
    <row r="113" spans="1:14" x14ac:dyDescent="0.2">
      <c r="A113" s="158">
        <v>311</v>
      </c>
      <c r="B113" s="151" t="s">
        <v>276</v>
      </c>
      <c r="C113" s="150">
        <f>SUM(D113:L113)</f>
        <v>0</v>
      </c>
      <c r="D113" s="150">
        <f>'[1]6'!E10</f>
        <v>0</v>
      </c>
      <c r="E113" s="150">
        <f>'[1]6'!F10</f>
        <v>0</v>
      </c>
      <c r="F113" s="150">
        <f>'[1]6'!G10</f>
        <v>0</v>
      </c>
      <c r="G113" s="150">
        <f>'[1]6'!H10</f>
        <v>0</v>
      </c>
      <c r="H113" s="150">
        <f>'[1]6'!I10</f>
        <v>0</v>
      </c>
      <c r="I113" s="150">
        <f>'[1]6'!J10</f>
        <v>0</v>
      </c>
      <c r="J113" s="150">
        <f>'[1]6'!K10</f>
        <v>0</v>
      </c>
      <c r="K113" s="150"/>
      <c r="L113" s="150"/>
      <c r="M113" s="150">
        <f>C113</f>
        <v>0</v>
      </c>
      <c r="N113" s="150">
        <f>C113</f>
        <v>0</v>
      </c>
    </row>
    <row r="114" spans="1:14" x14ac:dyDescent="0.2">
      <c r="A114" s="158">
        <v>312</v>
      </c>
      <c r="B114" s="151" t="s">
        <v>277</v>
      </c>
      <c r="C114" s="150">
        <f>SUM(D114:L114)</f>
        <v>0</v>
      </c>
      <c r="D114" s="150">
        <f>'[1]6'!E15</f>
        <v>0</v>
      </c>
      <c r="E114" s="150">
        <f>'[1]6'!F15</f>
        <v>0</v>
      </c>
      <c r="F114" s="150">
        <f>'[1]6'!G15</f>
        <v>0</v>
      </c>
      <c r="G114" s="150">
        <f>'[1]6'!H15</f>
        <v>0</v>
      </c>
      <c r="H114" s="150">
        <f>'[1]6'!I15</f>
        <v>0</v>
      </c>
      <c r="I114" s="150">
        <f>'[1]6'!J15</f>
        <v>0</v>
      </c>
      <c r="J114" s="150">
        <f>'[1]6'!K15</f>
        <v>0</v>
      </c>
      <c r="K114" s="150"/>
      <c r="L114" s="150"/>
      <c r="M114" s="150">
        <f>C114</f>
        <v>0</v>
      </c>
      <c r="N114" s="150">
        <f>C114</f>
        <v>0</v>
      </c>
    </row>
    <row r="115" spans="1:14" x14ac:dyDescent="0.2">
      <c r="A115" s="158">
        <v>313</v>
      </c>
      <c r="B115" s="151" t="s">
        <v>278</v>
      </c>
      <c r="C115" s="150">
        <f>SUM(D115:L115)</f>
        <v>0</v>
      </c>
      <c r="D115" s="150">
        <f>'[1]6'!E17</f>
        <v>0</v>
      </c>
      <c r="E115" s="150">
        <f>'[1]6'!F17</f>
        <v>0</v>
      </c>
      <c r="F115" s="150">
        <f>'[1]6'!G17</f>
        <v>0</v>
      </c>
      <c r="G115" s="150">
        <f>'[1]6'!H17</f>
        <v>0</v>
      </c>
      <c r="H115" s="150">
        <f>'[1]6'!I17</f>
        <v>0</v>
      </c>
      <c r="I115" s="150">
        <f>'[1]6'!J17</f>
        <v>0</v>
      </c>
      <c r="J115" s="150">
        <f>'[1]6'!K17</f>
        <v>0</v>
      </c>
      <c r="K115" s="150"/>
      <c r="L115" s="150"/>
      <c r="M115" s="150">
        <f>C115</f>
        <v>0</v>
      </c>
      <c r="N115" s="150">
        <f>C115</f>
        <v>0</v>
      </c>
    </row>
    <row r="116" spans="1:14" x14ac:dyDescent="0.2">
      <c r="A116" s="148">
        <v>32</v>
      </c>
      <c r="B116" s="157" t="s">
        <v>13</v>
      </c>
      <c r="C116" s="150">
        <f t="shared" ref="C116:N116" si="36">SUM(C117:C121)</f>
        <v>30000</v>
      </c>
      <c r="D116" s="150">
        <f t="shared" si="36"/>
        <v>0</v>
      </c>
      <c r="E116" s="150">
        <f t="shared" si="36"/>
        <v>0</v>
      </c>
      <c r="F116" s="150">
        <f t="shared" si="36"/>
        <v>30000</v>
      </c>
      <c r="G116" s="150">
        <f t="shared" si="36"/>
        <v>0</v>
      </c>
      <c r="H116" s="150">
        <f t="shared" si="36"/>
        <v>0</v>
      </c>
      <c r="I116" s="150">
        <f t="shared" si="36"/>
        <v>0</v>
      </c>
      <c r="J116" s="150">
        <f t="shared" si="36"/>
        <v>0</v>
      </c>
      <c r="K116" s="150">
        <f t="shared" si="36"/>
        <v>0</v>
      </c>
      <c r="L116" s="150">
        <f t="shared" si="36"/>
        <v>0</v>
      </c>
      <c r="M116" s="150">
        <f t="shared" si="36"/>
        <v>30000</v>
      </c>
      <c r="N116" s="150">
        <f t="shared" si="36"/>
        <v>30000</v>
      </c>
    </row>
    <row r="117" spans="1:14" x14ac:dyDescent="0.2">
      <c r="A117" s="158">
        <v>321</v>
      </c>
      <c r="B117" s="151" t="s">
        <v>14</v>
      </c>
      <c r="C117" s="150">
        <f>SUM(D117:L117)</f>
        <v>4000</v>
      </c>
      <c r="D117" s="150">
        <f>'[1]6'!E21</f>
        <v>0</v>
      </c>
      <c r="E117" s="150">
        <f>'[1]6'!F21</f>
        <v>0</v>
      </c>
      <c r="F117" s="150">
        <f>'[1]6'!G21</f>
        <v>4000</v>
      </c>
      <c r="G117" s="150">
        <f>'[1]6'!H21</f>
        <v>0</v>
      </c>
      <c r="H117" s="150">
        <f>'[1]6'!I21</f>
        <v>0</v>
      </c>
      <c r="I117" s="150">
        <f>'[1]6'!J21</f>
        <v>0</v>
      </c>
      <c r="J117" s="150">
        <f>'[1]6'!K21</f>
        <v>0</v>
      </c>
      <c r="K117" s="150"/>
      <c r="L117" s="150"/>
      <c r="M117" s="150">
        <f>C117</f>
        <v>4000</v>
      </c>
      <c r="N117" s="150">
        <f>C117</f>
        <v>4000</v>
      </c>
    </row>
    <row r="118" spans="1:14" x14ac:dyDescent="0.2">
      <c r="A118" s="158">
        <v>322</v>
      </c>
      <c r="B118" s="151" t="s">
        <v>20</v>
      </c>
      <c r="C118" s="150">
        <f>SUM(D118:L118)</f>
        <v>11000</v>
      </c>
      <c r="D118" s="150">
        <f>'[1]6'!E26</f>
        <v>0</v>
      </c>
      <c r="E118" s="150">
        <f>'[1]6'!F26</f>
        <v>0</v>
      </c>
      <c r="F118" s="150">
        <f>'[1]6'!G26</f>
        <v>11000</v>
      </c>
      <c r="G118" s="150">
        <f>'[1]6'!H26</f>
        <v>0</v>
      </c>
      <c r="H118" s="150">
        <f>'[1]6'!I26</f>
        <v>0</v>
      </c>
      <c r="I118" s="150">
        <f>'[1]6'!J26</f>
        <v>0</v>
      </c>
      <c r="J118" s="150">
        <f>'[1]6'!K26</f>
        <v>0</v>
      </c>
      <c r="K118" s="150"/>
      <c r="L118" s="150"/>
      <c r="M118" s="150">
        <f>C118</f>
        <v>11000</v>
      </c>
      <c r="N118" s="150">
        <f>C118</f>
        <v>11000</v>
      </c>
    </row>
    <row r="119" spans="1:14" x14ac:dyDescent="0.2">
      <c r="A119" s="158">
        <v>323</v>
      </c>
      <c r="B119" s="151" t="s">
        <v>88</v>
      </c>
      <c r="C119" s="150">
        <f>SUM(D119:L119)</f>
        <v>12000</v>
      </c>
      <c r="D119" s="150">
        <f>'[1]6'!E52</f>
        <v>0</v>
      </c>
      <c r="E119" s="150">
        <f>'[1]6'!F52</f>
        <v>0</v>
      </c>
      <c r="F119" s="150">
        <f>'[1]6'!G52</f>
        <v>12000</v>
      </c>
      <c r="G119" s="150">
        <f>'[1]6'!H52</f>
        <v>0</v>
      </c>
      <c r="H119" s="150">
        <f>'[1]6'!I52</f>
        <v>0</v>
      </c>
      <c r="I119" s="150">
        <f>'[1]6'!J52</f>
        <v>0</v>
      </c>
      <c r="J119" s="150">
        <f>'[1]6'!K52</f>
        <v>0</v>
      </c>
      <c r="K119" s="150"/>
      <c r="L119" s="150"/>
      <c r="M119" s="150">
        <f>C119</f>
        <v>12000</v>
      </c>
      <c r="N119" s="150">
        <f>C119</f>
        <v>12000</v>
      </c>
    </row>
    <row r="120" spans="1:14" ht="25.5" x14ac:dyDescent="0.2">
      <c r="A120" s="158">
        <v>324</v>
      </c>
      <c r="B120" s="151" t="s">
        <v>279</v>
      </c>
      <c r="C120" s="150">
        <f>SUM(D120:L120)</f>
        <v>3000</v>
      </c>
      <c r="D120" s="150">
        <f>'[1]6'!E98</f>
        <v>0</v>
      </c>
      <c r="E120" s="150">
        <f>'[1]6'!F98</f>
        <v>0</v>
      </c>
      <c r="F120" s="150">
        <f>'[1]6'!G98</f>
        <v>3000</v>
      </c>
      <c r="G120" s="150">
        <f>'[1]6'!H98</f>
        <v>0</v>
      </c>
      <c r="H120" s="150">
        <f>'[1]6'!I98</f>
        <v>0</v>
      </c>
      <c r="I120" s="150">
        <f>'[1]6'!J98</f>
        <v>0</v>
      </c>
      <c r="J120" s="150">
        <f>'[1]6'!K98</f>
        <v>0</v>
      </c>
      <c r="K120" s="150"/>
      <c r="L120" s="150"/>
      <c r="M120" s="150">
        <f>C120</f>
        <v>3000</v>
      </c>
      <c r="N120" s="150">
        <f>C120</f>
        <v>3000</v>
      </c>
    </row>
    <row r="121" spans="1:14" x14ac:dyDescent="0.2">
      <c r="A121" s="158">
        <v>329</v>
      </c>
      <c r="B121" s="151" t="s">
        <v>177</v>
      </c>
      <c r="C121" s="150">
        <f>SUM(D121:L121)</f>
        <v>0</v>
      </c>
      <c r="D121" s="150">
        <f>'[1]6'!E104</f>
        <v>0</v>
      </c>
      <c r="E121" s="150">
        <f>'[1]6'!F104</f>
        <v>0</v>
      </c>
      <c r="F121" s="150">
        <f>'[1]6'!G104</f>
        <v>0</v>
      </c>
      <c r="G121" s="150">
        <f>'[1]6'!H104</f>
        <v>0</v>
      </c>
      <c r="H121" s="150">
        <f>'[1]6'!I104</f>
        <v>0</v>
      </c>
      <c r="I121" s="150">
        <f>'[1]6'!J104</f>
        <v>0</v>
      </c>
      <c r="J121" s="150">
        <f>'[1]6'!K104</f>
        <v>0</v>
      </c>
      <c r="K121" s="150"/>
      <c r="L121" s="150"/>
      <c r="M121" s="150">
        <f>C121</f>
        <v>0</v>
      </c>
      <c r="N121" s="150">
        <f>C121</f>
        <v>0</v>
      </c>
    </row>
    <row r="122" spans="1:14" x14ac:dyDescent="0.2">
      <c r="A122" s="148">
        <v>34</v>
      </c>
      <c r="B122" s="157" t="s">
        <v>280</v>
      </c>
      <c r="C122" s="150">
        <f t="shared" ref="C122:N122" si="37">C123</f>
        <v>0</v>
      </c>
      <c r="D122" s="150">
        <f t="shared" si="37"/>
        <v>0</v>
      </c>
      <c r="E122" s="150">
        <f t="shared" si="37"/>
        <v>0</v>
      </c>
      <c r="F122" s="150">
        <f t="shared" si="37"/>
        <v>0</v>
      </c>
      <c r="G122" s="150">
        <f t="shared" si="37"/>
        <v>0</v>
      </c>
      <c r="H122" s="150">
        <f t="shared" si="37"/>
        <v>0</v>
      </c>
      <c r="I122" s="150">
        <f t="shared" si="37"/>
        <v>0</v>
      </c>
      <c r="J122" s="150">
        <f t="shared" si="37"/>
        <v>0</v>
      </c>
      <c r="K122" s="150">
        <f t="shared" si="37"/>
        <v>0</v>
      </c>
      <c r="L122" s="150">
        <f t="shared" si="37"/>
        <v>0</v>
      </c>
      <c r="M122" s="150">
        <f t="shared" si="37"/>
        <v>0</v>
      </c>
      <c r="N122" s="150">
        <f t="shared" si="37"/>
        <v>0</v>
      </c>
    </row>
    <row r="123" spans="1:14" x14ac:dyDescent="0.2">
      <c r="A123" s="158">
        <v>343</v>
      </c>
      <c r="B123" s="151" t="s">
        <v>187</v>
      </c>
      <c r="C123" s="150">
        <f>SUM(D123:L123)</f>
        <v>0</v>
      </c>
      <c r="D123" s="150">
        <f>'[1]6'!E122</f>
        <v>0</v>
      </c>
      <c r="E123" s="150">
        <f>'[1]6'!F122</f>
        <v>0</v>
      </c>
      <c r="F123" s="150">
        <f>'[1]6'!G122</f>
        <v>0</v>
      </c>
      <c r="G123" s="150">
        <f>'[1]6'!H122</f>
        <v>0</v>
      </c>
      <c r="H123" s="150">
        <f>'[1]6'!I122</f>
        <v>0</v>
      </c>
      <c r="I123" s="150">
        <f>'[1]6'!J122</f>
        <v>0</v>
      </c>
      <c r="J123" s="150">
        <f>'[1]6'!K122</f>
        <v>0</v>
      </c>
      <c r="K123" s="150"/>
      <c r="L123" s="150"/>
      <c r="M123" s="150">
        <f>C123</f>
        <v>0</v>
      </c>
      <c r="N123" s="150">
        <f>C123</f>
        <v>0</v>
      </c>
    </row>
    <row r="124" spans="1:14" ht="25.5" x14ac:dyDescent="0.2">
      <c r="A124" s="148">
        <v>4</v>
      </c>
      <c r="B124" s="157" t="s">
        <v>192</v>
      </c>
      <c r="C124" s="150">
        <f t="shared" ref="C124:N124" si="38">C125</f>
        <v>0</v>
      </c>
      <c r="D124" s="150">
        <f t="shared" si="38"/>
        <v>0</v>
      </c>
      <c r="E124" s="150">
        <f t="shared" si="38"/>
        <v>0</v>
      </c>
      <c r="F124" s="150">
        <f t="shared" si="38"/>
        <v>0</v>
      </c>
      <c r="G124" s="150">
        <f t="shared" si="38"/>
        <v>0</v>
      </c>
      <c r="H124" s="150">
        <f t="shared" si="38"/>
        <v>0</v>
      </c>
      <c r="I124" s="150">
        <f t="shared" si="38"/>
        <v>0</v>
      </c>
      <c r="J124" s="150">
        <f t="shared" si="38"/>
        <v>0</v>
      </c>
      <c r="K124" s="150">
        <f t="shared" si="38"/>
        <v>0</v>
      </c>
      <c r="L124" s="150">
        <f t="shared" si="38"/>
        <v>0</v>
      </c>
      <c r="M124" s="150">
        <f t="shared" si="38"/>
        <v>0</v>
      </c>
      <c r="N124" s="150">
        <f t="shared" si="38"/>
        <v>0</v>
      </c>
    </row>
    <row r="125" spans="1:14" ht="25.5" x14ac:dyDescent="0.2">
      <c r="A125" s="148">
        <v>42</v>
      </c>
      <c r="B125" s="157" t="s">
        <v>287</v>
      </c>
      <c r="C125" s="150">
        <f t="shared" ref="C125:N125" si="39">SUM(C126:C128)</f>
        <v>0</v>
      </c>
      <c r="D125" s="150">
        <f t="shared" si="39"/>
        <v>0</v>
      </c>
      <c r="E125" s="150">
        <f t="shared" si="39"/>
        <v>0</v>
      </c>
      <c r="F125" s="150">
        <f t="shared" si="39"/>
        <v>0</v>
      </c>
      <c r="G125" s="150">
        <f t="shared" si="39"/>
        <v>0</v>
      </c>
      <c r="H125" s="150">
        <f t="shared" si="39"/>
        <v>0</v>
      </c>
      <c r="I125" s="150">
        <f t="shared" si="39"/>
        <v>0</v>
      </c>
      <c r="J125" s="150">
        <f t="shared" si="39"/>
        <v>0</v>
      </c>
      <c r="K125" s="150">
        <f t="shared" si="39"/>
        <v>0</v>
      </c>
      <c r="L125" s="150">
        <f t="shared" si="39"/>
        <v>0</v>
      </c>
      <c r="M125" s="150">
        <f t="shared" si="39"/>
        <v>0</v>
      </c>
      <c r="N125" s="150">
        <f t="shared" si="39"/>
        <v>0</v>
      </c>
    </row>
    <row r="126" spans="1:14" x14ac:dyDescent="0.2">
      <c r="A126" s="158">
        <v>422</v>
      </c>
      <c r="B126" s="151" t="s">
        <v>194</v>
      </c>
      <c r="C126" s="150">
        <f>SUM(D126:L126)</f>
        <v>0</v>
      </c>
      <c r="D126" s="150">
        <f>'[1]6'!E129</f>
        <v>0</v>
      </c>
      <c r="E126" s="150">
        <f>'[1]6'!F129</f>
        <v>0</v>
      </c>
      <c r="F126" s="150">
        <f>'[1]6'!G129</f>
        <v>0</v>
      </c>
      <c r="G126" s="150">
        <f>'[1]6'!H129</f>
        <v>0</v>
      </c>
      <c r="H126" s="150">
        <f>'[1]6'!I129</f>
        <v>0</v>
      </c>
      <c r="I126" s="150">
        <f>'[1]6'!J129</f>
        <v>0</v>
      </c>
      <c r="J126" s="150">
        <f>'[1]6'!K129</f>
        <v>0</v>
      </c>
      <c r="K126" s="150"/>
      <c r="L126" s="150"/>
      <c r="M126" s="150">
        <f>C126</f>
        <v>0</v>
      </c>
      <c r="N126" s="150">
        <f>C126</f>
        <v>0</v>
      </c>
    </row>
    <row r="127" spans="1:14" ht="25.5" x14ac:dyDescent="0.2">
      <c r="A127" s="158">
        <v>424</v>
      </c>
      <c r="B127" s="151" t="s">
        <v>289</v>
      </c>
      <c r="C127" s="150">
        <f>SUM(D127:L127)</f>
        <v>0</v>
      </c>
      <c r="D127" s="150">
        <f>'[1]6'!E151</f>
        <v>0</v>
      </c>
      <c r="E127" s="150">
        <f>'[1]6'!F151</f>
        <v>0</v>
      </c>
      <c r="F127" s="150">
        <f>'[1]6'!G151</f>
        <v>0</v>
      </c>
      <c r="G127" s="150">
        <f>'[1]6'!H151</f>
        <v>0</v>
      </c>
      <c r="H127" s="150">
        <f>'[1]6'!I151</f>
        <v>0</v>
      </c>
      <c r="I127" s="150">
        <f>'[1]6'!J151</f>
        <v>0</v>
      </c>
      <c r="J127" s="150">
        <f>'[1]6'!K151</f>
        <v>0</v>
      </c>
      <c r="K127" s="150"/>
      <c r="L127" s="150"/>
      <c r="M127" s="150">
        <f>C127</f>
        <v>0</v>
      </c>
      <c r="N127" s="150">
        <f>C127</f>
        <v>0</v>
      </c>
    </row>
    <row r="128" spans="1:14" x14ac:dyDescent="0.2">
      <c r="A128" s="158">
        <v>426</v>
      </c>
      <c r="B128" s="151" t="s">
        <v>290</v>
      </c>
      <c r="C128" s="150">
        <f>SUM(D128:L128)</f>
        <v>0</v>
      </c>
      <c r="D128" s="150">
        <f>'[1]6'!E154</f>
        <v>0</v>
      </c>
      <c r="E128" s="150">
        <f>'[1]6'!F154</f>
        <v>0</v>
      </c>
      <c r="F128" s="150">
        <f>'[1]6'!G154</f>
        <v>0</v>
      </c>
      <c r="G128" s="150">
        <f>'[1]6'!H154</f>
        <v>0</v>
      </c>
      <c r="H128" s="150">
        <f>'[1]6'!I154</f>
        <v>0</v>
      </c>
      <c r="I128" s="150">
        <f>'[1]6'!J154</f>
        <v>0</v>
      </c>
      <c r="J128" s="150">
        <f>'[1]6'!K154</f>
        <v>0</v>
      </c>
      <c r="K128" s="150"/>
      <c r="L128" s="150"/>
      <c r="M128" s="150">
        <f>C128</f>
        <v>0</v>
      </c>
      <c r="N128" s="150">
        <f>C128</f>
        <v>0</v>
      </c>
    </row>
    <row r="129" spans="1:14" x14ac:dyDescent="0.2">
      <c r="A129" s="154" t="s">
        <v>299</v>
      </c>
      <c r="B129" s="164" t="str">
        <f>'[1]7'!$C$2</f>
        <v>Eko škola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</row>
    <row r="130" spans="1:14" x14ac:dyDescent="0.2">
      <c r="A130" s="148">
        <v>3</v>
      </c>
      <c r="B130" s="157" t="s">
        <v>274</v>
      </c>
      <c r="C130" s="150">
        <f t="shared" ref="C130:N130" si="40">C131+C135+C141</f>
        <v>10000</v>
      </c>
      <c r="D130" s="150">
        <f t="shared" si="40"/>
        <v>0</v>
      </c>
      <c r="E130" s="150">
        <f t="shared" si="40"/>
        <v>5000</v>
      </c>
      <c r="F130" s="150">
        <f t="shared" si="40"/>
        <v>5000</v>
      </c>
      <c r="G130" s="150">
        <f t="shared" si="40"/>
        <v>0</v>
      </c>
      <c r="H130" s="150">
        <f t="shared" si="40"/>
        <v>0</v>
      </c>
      <c r="I130" s="150">
        <f t="shared" si="40"/>
        <v>0</v>
      </c>
      <c r="J130" s="150">
        <f t="shared" si="40"/>
        <v>0</v>
      </c>
      <c r="K130" s="150">
        <f t="shared" si="40"/>
        <v>0</v>
      </c>
      <c r="L130" s="150">
        <f t="shared" si="40"/>
        <v>0</v>
      </c>
      <c r="M130" s="150">
        <f t="shared" si="40"/>
        <v>10000</v>
      </c>
      <c r="N130" s="150">
        <f t="shared" si="40"/>
        <v>10000</v>
      </c>
    </row>
    <row r="131" spans="1:14" x14ac:dyDescent="0.2">
      <c r="A131" s="148">
        <v>31</v>
      </c>
      <c r="B131" s="157" t="s">
        <v>275</v>
      </c>
      <c r="C131" s="150">
        <f t="shared" ref="C131:N131" si="41">SUM(C132:C134)</f>
        <v>0</v>
      </c>
      <c r="D131" s="150">
        <f t="shared" si="41"/>
        <v>0</v>
      </c>
      <c r="E131" s="150">
        <f t="shared" si="41"/>
        <v>0</v>
      </c>
      <c r="F131" s="150">
        <f t="shared" si="41"/>
        <v>0</v>
      </c>
      <c r="G131" s="150">
        <f t="shared" si="41"/>
        <v>0</v>
      </c>
      <c r="H131" s="150">
        <f t="shared" si="41"/>
        <v>0</v>
      </c>
      <c r="I131" s="150">
        <f t="shared" si="41"/>
        <v>0</v>
      </c>
      <c r="J131" s="150">
        <f t="shared" si="41"/>
        <v>0</v>
      </c>
      <c r="K131" s="150">
        <f t="shared" si="41"/>
        <v>0</v>
      </c>
      <c r="L131" s="150">
        <f t="shared" si="41"/>
        <v>0</v>
      </c>
      <c r="M131" s="150">
        <f t="shared" si="41"/>
        <v>0</v>
      </c>
      <c r="N131" s="150">
        <f t="shared" si="41"/>
        <v>0</v>
      </c>
    </row>
    <row r="132" spans="1:14" x14ac:dyDescent="0.2">
      <c r="A132" s="158">
        <v>311</v>
      </c>
      <c r="B132" s="151" t="s">
        <v>276</v>
      </c>
      <c r="C132" s="150">
        <f>SUM(D132:L132)</f>
        <v>0</v>
      </c>
      <c r="D132" s="150">
        <f>'[1]7'!E10</f>
        <v>0</v>
      </c>
      <c r="E132" s="150">
        <f>'[1]7'!F10</f>
        <v>0</v>
      </c>
      <c r="F132" s="150">
        <f>'[1]7'!G10</f>
        <v>0</v>
      </c>
      <c r="G132" s="150">
        <f>'[1]7'!H10</f>
        <v>0</v>
      </c>
      <c r="H132" s="150">
        <f>'[1]7'!I10</f>
        <v>0</v>
      </c>
      <c r="I132" s="150">
        <f>'[1]7'!J10</f>
        <v>0</v>
      </c>
      <c r="J132" s="150">
        <f>'[1]7'!K10</f>
        <v>0</v>
      </c>
      <c r="K132" s="150"/>
      <c r="L132" s="150"/>
      <c r="M132" s="150">
        <f>C132</f>
        <v>0</v>
      </c>
      <c r="N132" s="150">
        <f>C132</f>
        <v>0</v>
      </c>
    </row>
    <row r="133" spans="1:14" x14ac:dyDescent="0.2">
      <c r="A133" s="158">
        <v>312</v>
      </c>
      <c r="B133" s="151" t="s">
        <v>277</v>
      </c>
      <c r="C133" s="150">
        <f>SUM(D133:L133)</f>
        <v>0</v>
      </c>
      <c r="D133" s="150">
        <f>'[1]7'!E15</f>
        <v>0</v>
      </c>
      <c r="E133" s="150">
        <f>'[1]7'!F15</f>
        <v>0</v>
      </c>
      <c r="F133" s="150">
        <f>'[1]7'!G15</f>
        <v>0</v>
      </c>
      <c r="G133" s="150">
        <f>'[1]7'!H15</f>
        <v>0</v>
      </c>
      <c r="H133" s="150">
        <f>'[1]7'!I15</f>
        <v>0</v>
      </c>
      <c r="I133" s="150">
        <f>'[1]7'!J15</f>
        <v>0</v>
      </c>
      <c r="J133" s="150">
        <f>'[1]7'!K15</f>
        <v>0</v>
      </c>
      <c r="K133" s="150"/>
      <c r="L133" s="150"/>
      <c r="M133" s="150">
        <f>C133</f>
        <v>0</v>
      </c>
      <c r="N133" s="150">
        <f>C133</f>
        <v>0</v>
      </c>
    </row>
    <row r="134" spans="1:14" x14ac:dyDescent="0.2">
      <c r="A134" s="158">
        <v>313</v>
      </c>
      <c r="B134" s="151" t="s">
        <v>278</v>
      </c>
      <c r="C134" s="150">
        <f>SUM(D134:L134)</f>
        <v>0</v>
      </c>
      <c r="D134" s="150">
        <f>'[1]7'!E17</f>
        <v>0</v>
      </c>
      <c r="E134" s="150">
        <f>'[1]7'!F17</f>
        <v>0</v>
      </c>
      <c r="F134" s="150">
        <f>'[1]7'!G17</f>
        <v>0</v>
      </c>
      <c r="G134" s="150">
        <f>'[1]7'!H17</f>
        <v>0</v>
      </c>
      <c r="H134" s="150">
        <f>'[1]7'!I17</f>
        <v>0</v>
      </c>
      <c r="I134" s="150">
        <f>'[1]7'!J17</f>
        <v>0</v>
      </c>
      <c r="J134" s="150">
        <f>'[1]7'!K17</f>
        <v>0</v>
      </c>
      <c r="K134" s="150"/>
      <c r="L134" s="150"/>
      <c r="M134" s="150">
        <f>C134</f>
        <v>0</v>
      </c>
      <c r="N134" s="150">
        <f>C134</f>
        <v>0</v>
      </c>
    </row>
    <row r="135" spans="1:14" x14ac:dyDescent="0.2">
      <c r="A135" s="148">
        <v>32</v>
      </c>
      <c r="B135" s="157" t="s">
        <v>13</v>
      </c>
      <c r="C135" s="150">
        <f t="shared" ref="C135:N135" si="42">SUM(C136:C140)</f>
        <v>10000</v>
      </c>
      <c r="D135" s="150">
        <f t="shared" si="42"/>
        <v>0</v>
      </c>
      <c r="E135" s="150">
        <f t="shared" si="42"/>
        <v>5000</v>
      </c>
      <c r="F135" s="150">
        <f t="shared" si="42"/>
        <v>5000</v>
      </c>
      <c r="G135" s="150">
        <f t="shared" si="42"/>
        <v>0</v>
      </c>
      <c r="H135" s="150">
        <f t="shared" si="42"/>
        <v>0</v>
      </c>
      <c r="I135" s="150">
        <f t="shared" si="42"/>
        <v>0</v>
      </c>
      <c r="J135" s="150">
        <f t="shared" si="42"/>
        <v>0</v>
      </c>
      <c r="K135" s="150">
        <f t="shared" si="42"/>
        <v>0</v>
      </c>
      <c r="L135" s="150">
        <f t="shared" si="42"/>
        <v>0</v>
      </c>
      <c r="M135" s="150">
        <f t="shared" si="42"/>
        <v>10000</v>
      </c>
      <c r="N135" s="150">
        <f t="shared" si="42"/>
        <v>10000</v>
      </c>
    </row>
    <row r="136" spans="1:14" x14ac:dyDescent="0.2">
      <c r="A136" s="158">
        <v>321</v>
      </c>
      <c r="B136" s="151" t="s">
        <v>14</v>
      </c>
      <c r="C136" s="150">
        <f>SUM(D136:L136)</f>
        <v>2000</v>
      </c>
      <c r="D136" s="150">
        <f>'[1]7'!E21</f>
        <v>0</v>
      </c>
      <c r="E136" s="150">
        <f>'[1]7'!F21</f>
        <v>2000</v>
      </c>
      <c r="F136" s="150">
        <f>'[1]7'!G21</f>
        <v>0</v>
      </c>
      <c r="G136" s="150">
        <f>'[1]7'!H21</f>
        <v>0</v>
      </c>
      <c r="H136" s="150">
        <f>'[1]7'!I21</f>
        <v>0</v>
      </c>
      <c r="I136" s="150">
        <f>'[1]7'!J21</f>
        <v>0</v>
      </c>
      <c r="J136" s="150">
        <f>'[1]7'!K21</f>
        <v>0</v>
      </c>
      <c r="K136" s="150"/>
      <c r="L136" s="150"/>
      <c r="M136" s="150">
        <f>C136</f>
        <v>2000</v>
      </c>
      <c r="N136" s="150">
        <f>C136</f>
        <v>2000</v>
      </c>
    </row>
    <row r="137" spans="1:14" x14ac:dyDescent="0.2">
      <c r="A137" s="158">
        <v>322</v>
      </c>
      <c r="B137" s="151" t="s">
        <v>20</v>
      </c>
      <c r="C137" s="150">
        <f>SUM(D137:L137)</f>
        <v>7000</v>
      </c>
      <c r="D137" s="150">
        <f>'[1]7'!E26</f>
        <v>0</v>
      </c>
      <c r="E137" s="150">
        <f>'[1]7'!F26</f>
        <v>3000</v>
      </c>
      <c r="F137" s="150">
        <f>'[1]7'!G26</f>
        <v>4000</v>
      </c>
      <c r="G137" s="150">
        <f>'[1]7'!H26</f>
        <v>0</v>
      </c>
      <c r="H137" s="150">
        <f>'[1]7'!I26</f>
        <v>0</v>
      </c>
      <c r="I137" s="150">
        <f>'[1]7'!J26</f>
        <v>0</v>
      </c>
      <c r="J137" s="150">
        <f>'[1]7'!K26</f>
        <v>0</v>
      </c>
      <c r="K137" s="150"/>
      <c r="L137" s="150"/>
      <c r="M137" s="150">
        <f>C137</f>
        <v>7000</v>
      </c>
      <c r="N137" s="150">
        <f>C137</f>
        <v>7000</v>
      </c>
    </row>
    <row r="138" spans="1:14" x14ac:dyDescent="0.2">
      <c r="A138" s="158">
        <v>323</v>
      </c>
      <c r="B138" s="151" t="s">
        <v>88</v>
      </c>
      <c r="C138" s="150">
        <f>SUM(D138:L138)</f>
        <v>0</v>
      </c>
      <c r="D138" s="150">
        <f>'[1]7'!E52</f>
        <v>0</v>
      </c>
      <c r="E138" s="150">
        <f>'[1]7'!F52</f>
        <v>0</v>
      </c>
      <c r="F138" s="150">
        <f>'[1]7'!G52</f>
        <v>0</v>
      </c>
      <c r="G138" s="150">
        <f>'[1]7'!H52</f>
        <v>0</v>
      </c>
      <c r="H138" s="150">
        <f>'[1]7'!I52</f>
        <v>0</v>
      </c>
      <c r="I138" s="150">
        <f>'[1]7'!J52</f>
        <v>0</v>
      </c>
      <c r="J138" s="150">
        <f>'[1]7'!K52</f>
        <v>0</v>
      </c>
      <c r="K138" s="150"/>
      <c r="L138" s="150"/>
      <c r="M138" s="150">
        <f>C138</f>
        <v>0</v>
      </c>
      <c r="N138" s="150">
        <f>C138</f>
        <v>0</v>
      </c>
    </row>
    <row r="139" spans="1:14" ht="25.5" x14ac:dyDescent="0.2">
      <c r="A139" s="158">
        <v>324</v>
      </c>
      <c r="B139" s="151" t="s">
        <v>279</v>
      </c>
      <c r="C139" s="150">
        <f>SUM(D139:L139)</f>
        <v>0</v>
      </c>
      <c r="D139" s="150">
        <f>'[1]7'!E98</f>
        <v>0</v>
      </c>
      <c r="E139" s="150">
        <f>'[1]7'!F98</f>
        <v>0</v>
      </c>
      <c r="F139" s="150">
        <f>'[1]7'!G98</f>
        <v>0</v>
      </c>
      <c r="G139" s="150">
        <f>'[1]7'!H98</f>
        <v>0</v>
      </c>
      <c r="H139" s="150">
        <f>'[1]7'!I98</f>
        <v>0</v>
      </c>
      <c r="I139" s="150">
        <f>'[1]7'!J98</f>
        <v>0</v>
      </c>
      <c r="J139" s="150">
        <f>'[1]7'!K98</f>
        <v>0</v>
      </c>
      <c r="K139" s="150"/>
      <c r="L139" s="150"/>
      <c r="M139" s="150">
        <f>C139</f>
        <v>0</v>
      </c>
      <c r="N139" s="150">
        <f>C139</f>
        <v>0</v>
      </c>
    </row>
    <row r="140" spans="1:14" x14ac:dyDescent="0.2">
      <c r="A140" s="158">
        <v>329</v>
      </c>
      <c r="B140" s="151" t="s">
        <v>177</v>
      </c>
      <c r="C140" s="150">
        <f>SUM(D140:L140)</f>
        <v>1000</v>
      </c>
      <c r="D140" s="150">
        <f>'[1]7'!E104</f>
        <v>0</v>
      </c>
      <c r="E140" s="150">
        <f>'[1]7'!F104</f>
        <v>0</v>
      </c>
      <c r="F140" s="150">
        <f>'[1]7'!G104</f>
        <v>1000</v>
      </c>
      <c r="G140" s="150">
        <f>'[1]7'!H104</f>
        <v>0</v>
      </c>
      <c r="H140" s="150">
        <f>'[1]7'!I104</f>
        <v>0</v>
      </c>
      <c r="I140" s="150">
        <f>'[1]7'!J104</f>
        <v>0</v>
      </c>
      <c r="J140" s="150">
        <f>'[1]7'!K104</f>
        <v>0</v>
      </c>
      <c r="K140" s="150"/>
      <c r="L140" s="150"/>
      <c r="M140" s="150">
        <f>C140</f>
        <v>1000</v>
      </c>
      <c r="N140" s="150">
        <f>C140</f>
        <v>1000</v>
      </c>
    </row>
    <row r="141" spans="1:14" x14ac:dyDescent="0.2">
      <c r="A141" s="148">
        <v>34</v>
      </c>
      <c r="B141" s="157" t="s">
        <v>280</v>
      </c>
      <c r="C141" s="150">
        <f t="shared" ref="C141:N141" si="43">C142</f>
        <v>0</v>
      </c>
      <c r="D141" s="150">
        <f t="shared" si="43"/>
        <v>0</v>
      </c>
      <c r="E141" s="150">
        <f t="shared" si="43"/>
        <v>0</v>
      </c>
      <c r="F141" s="150">
        <f t="shared" si="43"/>
        <v>0</v>
      </c>
      <c r="G141" s="150">
        <f t="shared" si="43"/>
        <v>0</v>
      </c>
      <c r="H141" s="150">
        <f t="shared" si="43"/>
        <v>0</v>
      </c>
      <c r="I141" s="150">
        <f t="shared" si="43"/>
        <v>0</v>
      </c>
      <c r="J141" s="150">
        <f t="shared" si="43"/>
        <v>0</v>
      </c>
      <c r="K141" s="150">
        <f t="shared" si="43"/>
        <v>0</v>
      </c>
      <c r="L141" s="150">
        <f t="shared" si="43"/>
        <v>0</v>
      </c>
      <c r="M141" s="150">
        <f t="shared" si="43"/>
        <v>0</v>
      </c>
      <c r="N141" s="150">
        <f t="shared" si="43"/>
        <v>0</v>
      </c>
    </row>
    <row r="142" spans="1:14" x14ac:dyDescent="0.2">
      <c r="A142" s="158">
        <v>343</v>
      </c>
      <c r="B142" s="151" t="s">
        <v>187</v>
      </c>
      <c r="C142" s="150">
        <f>SUM(D142:L142)</f>
        <v>0</v>
      </c>
      <c r="D142" s="150">
        <f>'[1]7'!E122</f>
        <v>0</v>
      </c>
      <c r="E142" s="150">
        <f>'[1]7'!F122</f>
        <v>0</v>
      </c>
      <c r="F142" s="150">
        <f>'[1]7'!G122</f>
        <v>0</v>
      </c>
      <c r="G142" s="150">
        <f>'[1]7'!H122</f>
        <v>0</v>
      </c>
      <c r="H142" s="150">
        <f>'[1]7'!I122</f>
        <v>0</v>
      </c>
      <c r="I142" s="150">
        <f>'[1]7'!J122</f>
        <v>0</v>
      </c>
      <c r="J142" s="150">
        <f>'[1]7'!K122</f>
        <v>0</v>
      </c>
      <c r="K142" s="150"/>
      <c r="L142" s="150"/>
      <c r="M142" s="150">
        <f>C142</f>
        <v>0</v>
      </c>
      <c r="N142" s="150">
        <f>C142</f>
        <v>0</v>
      </c>
    </row>
    <row r="143" spans="1:14" ht="25.5" x14ac:dyDescent="0.2">
      <c r="A143" s="148">
        <v>4</v>
      </c>
      <c r="B143" s="157" t="s">
        <v>192</v>
      </c>
      <c r="C143" s="150">
        <f t="shared" ref="C143:N143" si="44">C144</f>
        <v>0</v>
      </c>
      <c r="D143" s="150">
        <f t="shared" si="44"/>
        <v>0</v>
      </c>
      <c r="E143" s="150">
        <f t="shared" si="44"/>
        <v>0</v>
      </c>
      <c r="F143" s="150">
        <f t="shared" si="44"/>
        <v>0</v>
      </c>
      <c r="G143" s="150">
        <f t="shared" si="44"/>
        <v>0</v>
      </c>
      <c r="H143" s="150">
        <f t="shared" si="44"/>
        <v>0</v>
      </c>
      <c r="I143" s="150">
        <f t="shared" si="44"/>
        <v>0</v>
      </c>
      <c r="J143" s="150">
        <f t="shared" si="44"/>
        <v>0</v>
      </c>
      <c r="K143" s="150">
        <f t="shared" si="44"/>
        <v>0</v>
      </c>
      <c r="L143" s="150">
        <f t="shared" si="44"/>
        <v>0</v>
      </c>
      <c r="M143" s="150">
        <f t="shared" si="44"/>
        <v>0</v>
      </c>
      <c r="N143" s="150">
        <f t="shared" si="44"/>
        <v>0</v>
      </c>
    </row>
    <row r="144" spans="1:14" ht="25.5" x14ac:dyDescent="0.2">
      <c r="A144" s="148">
        <v>42</v>
      </c>
      <c r="B144" s="157" t="s">
        <v>287</v>
      </c>
      <c r="C144" s="150">
        <f t="shared" ref="C144:N144" si="45">SUM(C145:C147)</f>
        <v>0</v>
      </c>
      <c r="D144" s="150">
        <f t="shared" si="45"/>
        <v>0</v>
      </c>
      <c r="E144" s="150">
        <f t="shared" si="45"/>
        <v>0</v>
      </c>
      <c r="F144" s="150">
        <f t="shared" si="45"/>
        <v>0</v>
      </c>
      <c r="G144" s="150">
        <f t="shared" si="45"/>
        <v>0</v>
      </c>
      <c r="H144" s="150">
        <f t="shared" si="45"/>
        <v>0</v>
      </c>
      <c r="I144" s="150">
        <f t="shared" si="45"/>
        <v>0</v>
      </c>
      <c r="J144" s="150">
        <f t="shared" si="45"/>
        <v>0</v>
      </c>
      <c r="K144" s="150">
        <f t="shared" si="45"/>
        <v>0</v>
      </c>
      <c r="L144" s="150">
        <f t="shared" si="45"/>
        <v>0</v>
      </c>
      <c r="M144" s="150">
        <f t="shared" si="45"/>
        <v>0</v>
      </c>
      <c r="N144" s="150">
        <f t="shared" si="45"/>
        <v>0</v>
      </c>
    </row>
    <row r="145" spans="1:14" x14ac:dyDescent="0.2">
      <c r="A145" s="158">
        <v>422</v>
      </c>
      <c r="B145" s="151" t="s">
        <v>194</v>
      </c>
      <c r="C145" s="150">
        <f>SUM(D145:L145)</f>
        <v>0</v>
      </c>
      <c r="D145" s="150">
        <f>'[1]7'!E129</f>
        <v>0</v>
      </c>
      <c r="E145" s="150">
        <f>'[1]7'!F129</f>
        <v>0</v>
      </c>
      <c r="F145" s="150">
        <f>'[1]7'!G129</f>
        <v>0</v>
      </c>
      <c r="G145" s="150">
        <f>'[1]7'!H129</f>
        <v>0</v>
      </c>
      <c r="H145" s="150">
        <f>'[1]7'!I129</f>
        <v>0</v>
      </c>
      <c r="I145" s="150">
        <f>'[1]7'!J129</f>
        <v>0</v>
      </c>
      <c r="J145" s="150">
        <f>'[1]7'!K129</f>
        <v>0</v>
      </c>
      <c r="K145" s="150"/>
      <c r="L145" s="150"/>
      <c r="M145" s="150">
        <f>C145</f>
        <v>0</v>
      </c>
      <c r="N145" s="150">
        <f>C145</f>
        <v>0</v>
      </c>
    </row>
    <row r="146" spans="1:14" ht="25.5" x14ac:dyDescent="0.2">
      <c r="A146" s="158">
        <v>424</v>
      </c>
      <c r="B146" s="151" t="s">
        <v>289</v>
      </c>
      <c r="C146" s="150">
        <f>SUM(D146:L146)</f>
        <v>0</v>
      </c>
      <c r="D146" s="150">
        <f>'[1]7'!E151</f>
        <v>0</v>
      </c>
      <c r="E146" s="150">
        <f>'[1]7'!F151</f>
        <v>0</v>
      </c>
      <c r="F146" s="150">
        <f>'[1]7'!G151</f>
        <v>0</v>
      </c>
      <c r="G146" s="150">
        <f>'[1]7'!H151</f>
        <v>0</v>
      </c>
      <c r="H146" s="150">
        <f>'[1]7'!I151</f>
        <v>0</v>
      </c>
      <c r="I146" s="150">
        <f>'[1]7'!J151</f>
        <v>0</v>
      </c>
      <c r="J146" s="150">
        <f>'[1]7'!K151</f>
        <v>0</v>
      </c>
      <c r="K146" s="150"/>
      <c r="L146" s="150"/>
      <c r="M146" s="150">
        <f>C146</f>
        <v>0</v>
      </c>
      <c r="N146" s="150">
        <f>C146</f>
        <v>0</v>
      </c>
    </row>
    <row r="147" spans="1:14" x14ac:dyDescent="0.2">
      <c r="A147" s="158">
        <v>426</v>
      </c>
      <c r="B147" s="151" t="s">
        <v>290</v>
      </c>
      <c r="C147" s="150">
        <f>SUM(D147:L147)</f>
        <v>0</v>
      </c>
      <c r="D147" s="150">
        <f>'[1]7'!E154</f>
        <v>0</v>
      </c>
      <c r="E147" s="150">
        <f>'[1]7'!F154</f>
        <v>0</v>
      </c>
      <c r="F147" s="150">
        <f>'[1]7'!G154</f>
        <v>0</v>
      </c>
      <c r="G147" s="150">
        <f>'[1]7'!H154</f>
        <v>0</v>
      </c>
      <c r="H147" s="150">
        <f>'[1]7'!I154</f>
        <v>0</v>
      </c>
      <c r="I147" s="150">
        <f>'[1]7'!J154</f>
        <v>0</v>
      </c>
      <c r="J147" s="150">
        <f>'[1]7'!K154</f>
        <v>0</v>
      </c>
      <c r="K147" s="150"/>
      <c r="L147" s="150"/>
      <c r="M147" s="150">
        <f>C147</f>
        <v>0</v>
      </c>
      <c r="N147" s="150">
        <f>C147</f>
        <v>0</v>
      </c>
    </row>
    <row r="148" spans="1:14" x14ac:dyDescent="0.2">
      <c r="A148" s="154" t="s">
        <v>300</v>
      </c>
      <c r="B148" s="164" t="str">
        <f>'[1]8'!$C$2</f>
        <v>Tiskanje školskog lista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</row>
    <row r="149" spans="1:14" x14ac:dyDescent="0.2">
      <c r="A149" s="148">
        <v>3</v>
      </c>
      <c r="B149" s="157" t="s">
        <v>274</v>
      </c>
      <c r="C149" s="150">
        <f t="shared" ref="C149:N149" si="46">C150+C154+C160</f>
        <v>10125</v>
      </c>
      <c r="D149" s="150">
        <f t="shared" si="46"/>
        <v>0</v>
      </c>
      <c r="E149" s="150">
        <f t="shared" si="46"/>
        <v>4000</v>
      </c>
      <c r="F149" s="150">
        <f t="shared" si="46"/>
        <v>5000</v>
      </c>
      <c r="G149" s="150">
        <f t="shared" si="46"/>
        <v>1125</v>
      </c>
      <c r="H149" s="150">
        <f t="shared" si="46"/>
        <v>0</v>
      </c>
      <c r="I149" s="150">
        <f t="shared" si="46"/>
        <v>0</v>
      </c>
      <c r="J149" s="150">
        <f t="shared" si="46"/>
        <v>0</v>
      </c>
      <c r="K149" s="150">
        <f t="shared" si="46"/>
        <v>0</v>
      </c>
      <c r="L149" s="150">
        <f t="shared" si="46"/>
        <v>0</v>
      </c>
      <c r="M149" s="150">
        <f t="shared" si="46"/>
        <v>10125</v>
      </c>
      <c r="N149" s="150">
        <f t="shared" si="46"/>
        <v>10125</v>
      </c>
    </row>
    <row r="150" spans="1:14" x14ac:dyDescent="0.2">
      <c r="A150" s="148">
        <v>31</v>
      </c>
      <c r="B150" s="157" t="s">
        <v>275</v>
      </c>
      <c r="C150" s="150">
        <f t="shared" ref="C150:N150" si="47">SUM(C151:C153)</f>
        <v>0</v>
      </c>
      <c r="D150" s="150">
        <f t="shared" si="47"/>
        <v>0</v>
      </c>
      <c r="E150" s="150">
        <f t="shared" si="47"/>
        <v>0</v>
      </c>
      <c r="F150" s="150">
        <f t="shared" si="47"/>
        <v>0</v>
      </c>
      <c r="G150" s="150">
        <f t="shared" si="47"/>
        <v>0</v>
      </c>
      <c r="H150" s="150">
        <f t="shared" si="47"/>
        <v>0</v>
      </c>
      <c r="I150" s="150">
        <f t="shared" si="47"/>
        <v>0</v>
      </c>
      <c r="J150" s="150">
        <f t="shared" si="47"/>
        <v>0</v>
      </c>
      <c r="K150" s="150">
        <f t="shared" si="47"/>
        <v>0</v>
      </c>
      <c r="L150" s="150">
        <f t="shared" si="47"/>
        <v>0</v>
      </c>
      <c r="M150" s="150">
        <f t="shared" si="47"/>
        <v>0</v>
      </c>
      <c r="N150" s="150">
        <f t="shared" si="47"/>
        <v>0</v>
      </c>
    </row>
    <row r="151" spans="1:14" x14ac:dyDescent="0.2">
      <c r="A151" s="158">
        <v>311</v>
      </c>
      <c r="B151" s="151" t="s">
        <v>276</v>
      </c>
      <c r="C151" s="150">
        <f>SUM(D151:L151)</f>
        <v>0</v>
      </c>
      <c r="D151" s="150">
        <f>'[1]8'!E10</f>
        <v>0</v>
      </c>
      <c r="E151" s="150">
        <f>'[1]8'!F10</f>
        <v>0</v>
      </c>
      <c r="F151" s="150">
        <f>'[1]8'!G10</f>
        <v>0</v>
      </c>
      <c r="G151" s="150">
        <f>'[1]8'!H10</f>
        <v>0</v>
      </c>
      <c r="H151" s="150">
        <f>'[1]8'!I10</f>
        <v>0</v>
      </c>
      <c r="I151" s="150">
        <f>'[1]8'!J10</f>
        <v>0</v>
      </c>
      <c r="J151" s="150">
        <f>'[1]8'!K10</f>
        <v>0</v>
      </c>
      <c r="K151" s="150"/>
      <c r="L151" s="150"/>
      <c r="M151" s="150">
        <f>C151</f>
        <v>0</v>
      </c>
      <c r="N151" s="150">
        <f>C151</f>
        <v>0</v>
      </c>
    </row>
    <row r="152" spans="1:14" x14ac:dyDescent="0.2">
      <c r="A152" s="158">
        <v>312</v>
      </c>
      <c r="B152" s="151" t="s">
        <v>277</v>
      </c>
      <c r="C152" s="150">
        <f>SUM(D152:L152)</f>
        <v>0</v>
      </c>
      <c r="D152" s="150">
        <f>'[1]8'!E15</f>
        <v>0</v>
      </c>
      <c r="E152" s="150">
        <f>'[1]8'!F15</f>
        <v>0</v>
      </c>
      <c r="F152" s="150">
        <f>'[1]8'!G15</f>
        <v>0</v>
      </c>
      <c r="G152" s="150">
        <f>'[1]8'!H15</f>
        <v>0</v>
      </c>
      <c r="H152" s="150">
        <f>'[1]8'!I15</f>
        <v>0</v>
      </c>
      <c r="I152" s="150">
        <f>'[1]8'!J15</f>
        <v>0</v>
      </c>
      <c r="J152" s="150">
        <f>'[1]8'!K15</f>
        <v>0</v>
      </c>
      <c r="K152" s="150"/>
      <c r="L152" s="150"/>
      <c r="M152" s="150">
        <f>C152</f>
        <v>0</v>
      </c>
      <c r="N152" s="150">
        <f>C152</f>
        <v>0</v>
      </c>
    </row>
    <row r="153" spans="1:14" x14ac:dyDescent="0.2">
      <c r="A153" s="158">
        <v>313</v>
      </c>
      <c r="B153" s="151" t="s">
        <v>278</v>
      </c>
      <c r="C153" s="150">
        <f>SUM(D153:L153)</f>
        <v>0</v>
      </c>
      <c r="D153" s="150">
        <f>'[1]8'!E17</f>
        <v>0</v>
      </c>
      <c r="E153" s="150">
        <f>'[1]8'!F17</f>
        <v>0</v>
      </c>
      <c r="F153" s="150">
        <f>'[1]8'!G17</f>
        <v>0</v>
      </c>
      <c r="G153" s="150">
        <f>'[1]8'!H17</f>
        <v>0</v>
      </c>
      <c r="H153" s="150">
        <f>'[1]8'!I17</f>
        <v>0</v>
      </c>
      <c r="I153" s="150">
        <f>'[1]8'!J17</f>
        <v>0</v>
      </c>
      <c r="J153" s="150">
        <f>'[1]8'!K17</f>
        <v>0</v>
      </c>
      <c r="K153" s="150"/>
      <c r="L153" s="150"/>
      <c r="M153" s="150">
        <f>C153</f>
        <v>0</v>
      </c>
      <c r="N153" s="150">
        <f>C153</f>
        <v>0</v>
      </c>
    </row>
    <row r="154" spans="1:14" x14ac:dyDescent="0.2">
      <c r="A154" s="148">
        <v>32</v>
      </c>
      <c r="B154" s="157" t="s">
        <v>13</v>
      </c>
      <c r="C154" s="150">
        <f t="shared" ref="C154:N154" si="48">SUM(C155:C159)</f>
        <v>10125</v>
      </c>
      <c r="D154" s="150">
        <f t="shared" si="48"/>
        <v>0</v>
      </c>
      <c r="E154" s="150">
        <f t="shared" si="48"/>
        <v>4000</v>
      </c>
      <c r="F154" s="150">
        <f t="shared" si="48"/>
        <v>5000</v>
      </c>
      <c r="G154" s="150">
        <f t="shared" si="48"/>
        <v>1125</v>
      </c>
      <c r="H154" s="150">
        <f t="shared" si="48"/>
        <v>0</v>
      </c>
      <c r="I154" s="150">
        <f t="shared" si="48"/>
        <v>0</v>
      </c>
      <c r="J154" s="150">
        <f t="shared" si="48"/>
        <v>0</v>
      </c>
      <c r="K154" s="150">
        <f t="shared" si="48"/>
        <v>0</v>
      </c>
      <c r="L154" s="150">
        <f t="shared" si="48"/>
        <v>0</v>
      </c>
      <c r="M154" s="150">
        <f t="shared" si="48"/>
        <v>10125</v>
      </c>
      <c r="N154" s="150">
        <f t="shared" si="48"/>
        <v>10125</v>
      </c>
    </row>
    <row r="155" spans="1:14" x14ac:dyDescent="0.2">
      <c r="A155" s="158">
        <v>321</v>
      </c>
      <c r="B155" s="151" t="s">
        <v>14</v>
      </c>
      <c r="C155" s="150">
        <f>SUM(D155:L155)</f>
        <v>0</v>
      </c>
      <c r="D155" s="150">
        <f>'[1]8'!E21</f>
        <v>0</v>
      </c>
      <c r="E155" s="150">
        <f>'[1]8'!F21</f>
        <v>0</v>
      </c>
      <c r="F155" s="150">
        <f>'[1]8'!G21</f>
        <v>0</v>
      </c>
      <c r="G155" s="150">
        <f>'[1]8'!H21</f>
        <v>0</v>
      </c>
      <c r="H155" s="150">
        <f>'[1]8'!I21</f>
        <v>0</v>
      </c>
      <c r="I155" s="150">
        <f>'[1]8'!J21</f>
        <v>0</v>
      </c>
      <c r="J155" s="150">
        <f>'[1]8'!K21</f>
        <v>0</v>
      </c>
      <c r="K155" s="150"/>
      <c r="L155" s="150"/>
      <c r="M155" s="150">
        <f>C155</f>
        <v>0</v>
      </c>
      <c r="N155" s="150">
        <f>C155</f>
        <v>0</v>
      </c>
    </row>
    <row r="156" spans="1:14" x14ac:dyDescent="0.2">
      <c r="A156" s="158">
        <v>322</v>
      </c>
      <c r="B156" s="151" t="s">
        <v>20</v>
      </c>
      <c r="C156" s="150">
        <f>SUM(D156:L156)</f>
        <v>0</v>
      </c>
      <c r="D156" s="150">
        <f>'[1]8'!E26</f>
        <v>0</v>
      </c>
      <c r="E156" s="150">
        <f>'[1]8'!F26</f>
        <v>0</v>
      </c>
      <c r="F156" s="150">
        <f>'[1]8'!G26</f>
        <v>0</v>
      </c>
      <c r="G156" s="150">
        <f>'[1]8'!H26</f>
        <v>0</v>
      </c>
      <c r="H156" s="150">
        <f>'[1]8'!I26</f>
        <v>0</v>
      </c>
      <c r="I156" s="150">
        <f>'[1]8'!J26</f>
        <v>0</v>
      </c>
      <c r="J156" s="150">
        <f>'[1]8'!K26</f>
        <v>0</v>
      </c>
      <c r="K156" s="150"/>
      <c r="L156" s="150"/>
      <c r="M156" s="150">
        <f>C156</f>
        <v>0</v>
      </c>
      <c r="N156" s="150">
        <f>C156</f>
        <v>0</v>
      </c>
    </row>
    <row r="157" spans="1:14" x14ac:dyDescent="0.2">
      <c r="A157" s="158">
        <v>323</v>
      </c>
      <c r="B157" s="151" t="s">
        <v>88</v>
      </c>
      <c r="C157" s="150">
        <f>SUM(D157:L157)</f>
        <v>10125</v>
      </c>
      <c r="D157" s="150">
        <f>'[1]8'!E52</f>
        <v>0</v>
      </c>
      <c r="E157" s="150">
        <f>'[1]8'!F52</f>
        <v>4000</v>
      </c>
      <c r="F157" s="150">
        <f>'[1]8'!G52</f>
        <v>5000</v>
      </c>
      <c r="G157" s="150">
        <f>'[1]8'!H52</f>
        <v>1125</v>
      </c>
      <c r="H157" s="150">
        <f>'[1]8'!I52</f>
        <v>0</v>
      </c>
      <c r="I157" s="150">
        <f>'[1]8'!J52</f>
        <v>0</v>
      </c>
      <c r="J157" s="150">
        <f>'[1]8'!K52</f>
        <v>0</v>
      </c>
      <c r="K157" s="150"/>
      <c r="L157" s="150"/>
      <c r="M157" s="150">
        <f>C157</f>
        <v>10125</v>
      </c>
      <c r="N157" s="150">
        <f>C157</f>
        <v>10125</v>
      </c>
    </row>
    <row r="158" spans="1:14" ht="25.5" x14ac:dyDescent="0.2">
      <c r="A158" s="158">
        <v>324</v>
      </c>
      <c r="B158" s="151" t="s">
        <v>279</v>
      </c>
      <c r="C158" s="150">
        <f>SUM(D158:L158)</f>
        <v>0</v>
      </c>
      <c r="D158" s="150">
        <f>'[1]8'!E98</f>
        <v>0</v>
      </c>
      <c r="E158" s="150">
        <f>'[1]8'!F98</f>
        <v>0</v>
      </c>
      <c r="F158" s="150">
        <f>'[1]8'!G98</f>
        <v>0</v>
      </c>
      <c r="G158" s="150">
        <f>'[1]8'!H98</f>
        <v>0</v>
      </c>
      <c r="H158" s="150">
        <f>'[1]8'!I98</f>
        <v>0</v>
      </c>
      <c r="I158" s="150">
        <f>'[1]8'!J98</f>
        <v>0</v>
      </c>
      <c r="J158" s="150">
        <f>'[1]8'!K98</f>
        <v>0</v>
      </c>
      <c r="K158" s="150"/>
      <c r="L158" s="150"/>
      <c r="M158" s="150">
        <f>C158</f>
        <v>0</v>
      </c>
      <c r="N158" s="150">
        <f>C158</f>
        <v>0</v>
      </c>
    </row>
    <row r="159" spans="1:14" x14ac:dyDescent="0.2">
      <c r="A159" s="158">
        <v>329</v>
      </c>
      <c r="B159" s="151" t="s">
        <v>177</v>
      </c>
      <c r="C159" s="150">
        <f>SUM(D159:L159)</f>
        <v>0</v>
      </c>
      <c r="D159" s="150">
        <f>'[1]8'!E104</f>
        <v>0</v>
      </c>
      <c r="E159" s="150">
        <f>'[1]8'!F104</f>
        <v>0</v>
      </c>
      <c r="F159" s="150">
        <f>'[1]8'!G104</f>
        <v>0</v>
      </c>
      <c r="G159" s="150">
        <f>'[1]8'!H104</f>
        <v>0</v>
      </c>
      <c r="H159" s="150">
        <f>'[1]8'!I104</f>
        <v>0</v>
      </c>
      <c r="I159" s="150">
        <f>'[1]8'!J104</f>
        <v>0</v>
      </c>
      <c r="J159" s="150">
        <f>'[1]8'!K104</f>
        <v>0</v>
      </c>
      <c r="K159" s="150"/>
      <c r="L159" s="150"/>
      <c r="M159" s="150">
        <f>C159</f>
        <v>0</v>
      </c>
      <c r="N159" s="150">
        <f>C159</f>
        <v>0</v>
      </c>
    </row>
    <row r="160" spans="1:14" x14ac:dyDescent="0.2">
      <c r="A160" s="148">
        <v>34</v>
      </c>
      <c r="B160" s="157" t="s">
        <v>280</v>
      </c>
      <c r="C160" s="150">
        <f t="shared" ref="C160:N160" si="49">C161</f>
        <v>0</v>
      </c>
      <c r="D160" s="150">
        <f t="shared" si="49"/>
        <v>0</v>
      </c>
      <c r="E160" s="150">
        <f t="shared" si="49"/>
        <v>0</v>
      </c>
      <c r="F160" s="150">
        <f t="shared" si="49"/>
        <v>0</v>
      </c>
      <c r="G160" s="150">
        <f t="shared" si="49"/>
        <v>0</v>
      </c>
      <c r="H160" s="150">
        <f t="shared" si="49"/>
        <v>0</v>
      </c>
      <c r="I160" s="150">
        <f t="shared" si="49"/>
        <v>0</v>
      </c>
      <c r="J160" s="150">
        <f t="shared" si="49"/>
        <v>0</v>
      </c>
      <c r="K160" s="150">
        <f t="shared" si="49"/>
        <v>0</v>
      </c>
      <c r="L160" s="150">
        <f t="shared" si="49"/>
        <v>0</v>
      </c>
      <c r="M160" s="150">
        <f t="shared" si="49"/>
        <v>0</v>
      </c>
      <c r="N160" s="150">
        <f t="shared" si="49"/>
        <v>0</v>
      </c>
    </row>
    <row r="161" spans="1:14" x14ac:dyDescent="0.2">
      <c r="A161" s="158">
        <v>343</v>
      </c>
      <c r="B161" s="151" t="s">
        <v>187</v>
      </c>
      <c r="C161" s="150">
        <f>SUM(D161:L161)</f>
        <v>0</v>
      </c>
      <c r="D161" s="150">
        <f>'[1]8'!E122</f>
        <v>0</v>
      </c>
      <c r="E161" s="150">
        <f>'[1]8'!F122</f>
        <v>0</v>
      </c>
      <c r="F161" s="150">
        <f>'[1]8'!G122</f>
        <v>0</v>
      </c>
      <c r="G161" s="150">
        <f>'[1]8'!H122</f>
        <v>0</v>
      </c>
      <c r="H161" s="150">
        <f>'[1]8'!I122</f>
        <v>0</v>
      </c>
      <c r="I161" s="150">
        <f>'[1]8'!J122</f>
        <v>0</v>
      </c>
      <c r="J161" s="150">
        <f>'[1]8'!K122</f>
        <v>0</v>
      </c>
      <c r="K161" s="150"/>
      <c r="L161" s="150"/>
      <c r="M161" s="150">
        <f>C161</f>
        <v>0</v>
      </c>
      <c r="N161" s="150">
        <f>C161</f>
        <v>0</v>
      </c>
    </row>
    <row r="162" spans="1:14" ht="25.5" x14ac:dyDescent="0.2">
      <c r="A162" s="148">
        <v>4</v>
      </c>
      <c r="B162" s="157" t="s">
        <v>192</v>
      </c>
      <c r="C162" s="150">
        <f t="shared" ref="C162:N162" si="50">C163</f>
        <v>0</v>
      </c>
      <c r="D162" s="150">
        <f t="shared" si="50"/>
        <v>0</v>
      </c>
      <c r="E162" s="150">
        <f t="shared" si="50"/>
        <v>0</v>
      </c>
      <c r="F162" s="150">
        <f t="shared" si="50"/>
        <v>0</v>
      </c>
      <c r="G162" s="150">
        <f t="shared" si="50"/>
        <v>0</v>
      </c>
      <c r="H162" s="150">
        <f t="shared" si="50"/>
        <v>0</v>
      </c>
      <c r="I162" s="150">
        <f t="shared" si="50"/>
        <v>0</v>
      </c>
      <c r="J162" s="150">
        <f t="shared" si="50"/>
        <v>0</v>
      </c>
      <c r="K162" s="150">
        <f t="shared" si="50"/>
        <v>0</v>
      </c>
      <c r="L162" s="150">
        <f t="shared" si="50"/>
        <v>0</v>
      </c>
      <c r="M162" s="150">
        <f t="shared" si="50"/>
        <v>0</v>
      </c>
      <c r="N162" s="150">
        <f t="shared" si="50"/>
        <v>0</v>
      </c>
    </row>
    <row r="163" spans="1:14" ht="25.5" x14ac:dyDescent="0.2">
      <c r="A163" s="148">
        <v>42</v>
      </c>
      <c r="B163" s="157" t="s">
        <v>287</v>
      </c>
      <c r="C163" s="150">
        <f t="shared" ref="C163:N163" si="51">SUM(C164:C166)</f>
        <v>0</v>
      </c>
      <c r="D163" s="150">
        <f t="shared" si="51"/>
        <v>0</v>
      </c>
      <c r="E163" s="150">
        <f t="shared" si="51"/>
        <v>0</v>
      </c>
      <c r="F163" s="150">
        <f t="shared" si="51"/>
        <v>0</v>
      </c>
      <c r="G163" s="150">
        <f t="shared" si="51"/>
        <v>0</v>
      </c>
      <c r="H163" s="150">
        <f t="shared" si="51"/>
        <v>0</v>
      </c>
      <c r="I163" s="150">
        <f t="shared" si="51"/>
        <v>0</v>
      </c>
      <c r="J163" s="150">
        <f t="shared" si="51"/>
        <v>0</v>
      </c>
      <c r="K163" s="150">
        <f t="shared" si="51"/>
        <v>0</v>
      </c>
      <c r="L163" s="150">
        <f t="shared" si="51"/>
        <v>0</v>
      </c>
      <c r="M163" s="150">
        <f t="shared" si="51"/>
        <v>0</v>
      </c>
      <c r="N163" s="150">
        <f t="shared" si="51"/>
        <v>0</v>
      </c>
    </row>
    <row r="164" spans="1:14" x14ac:dyDescent="0.2">
      <c r="A164" s="158">
        <v>422</v>
      </c>
      <c r="B164" s="151" t="s">
        <v>194</v>
      </c>
      <c r="C164" s="150">
        <f>SUM(D164:L164)</f>
        <v>0</v>
      </c>
      <c r="D164" s="150">
        <f>'[1]8'!E129</f>
        <v>0</v>
      </c>
      <c r="E164" s="150">
        <f>'[1]8'!F129</f>
        <v>0</v>
      </c>
      <c r="F164" s="150">
        <f>'[1]8'!G129</f>
        <v>0</v>
      </c>
      <c r="G164" s="150">
        <f>'[1]8'!H129</f>
        <v>0</v>
      </c>
      <c r="H164" s="150">
        <f>'[1]8'!I129</f>
        <v>0</v>
      </c>
      <c r="I164" s="150">
        <f>'[1]8'!J129</f>
        <v>0</v>
      </c>
      <c r="J164" s="150">
        <f>'[1]8'!K129</f>
        <v>0</v>
      </c>
      <c r="K164" s="150"/>
      <c r="L164" s="150"/>
      <c r="M164" s="150">
        <f>C164</f>
        <v>0</v>
      </c>
      <c r="N164" s="150">
        <f>C164</f>
        <v>0</v>
      </c>
    </row>
    <row r="165" spans="1:14" ht="25.5" x14ac:dyDescent="0.2">
      <c r="A165" s="158">
        <v>424</v>
      </c>
      <c r="B165" s="151" t="s">
        <v>289</v>
      </c>
      <c r="C165" s="150">
        <f>SUM(D165:L165)</f>
        <v>0</v>
      </c>
      <c r="D165" s="150">
        <f>'[1]8'!E151</f>
        <v>0</v>
      </c>
      <c r="E165" s="150">
        <f>'[1]8'!F151</f>
        <v>0</v>
      </c>
      <c r="F165" s="150">
        <f>'[1]8'!G151</f>
        <v>0</v>
      </c>
      <c r="G165" s="150">
        <f>'[1]8'!H151</f>
        <v>0</v>
      </c>
      <c r="H165" s="150">
        <f>'[1]8'!I151</f>
        <v>0</v>
      </c>
      <c r="I165" s="150">
        <f>'[1]8'!J151</f>
        <v>0</v>
      </c>
      <c r="J165" s="150">
        <f>'[1]8'!K151</f>
        <v>0</v>
      </c>
      <c r="K165" s="150"/>
      <c r="L165" s="150"/>
      <c r="M165" s="150">
        <f>C165</f>
        <v>0</v>
      </c>
      <c r="N165" s="150">
        <f>C165</f>
        <v>0</v>
      </c>
    </row>
    <row r="166" spans="1:14" x14ac:dyDescent="0.2">
      <c r="A166" s="158">
        <v>426</v>
      </c>
      <c r="B166" s="151" t="s">
        <v>290</v>
      </c>
      <c r="C166" s="150">
        <f>SUM(D166:L166)</f>
        <v>0</v>
      </c>
      <c r="D166" s="150">
        <f>'[1]8'!E154</f>
        <v>0</v>
      </c>
      <c r="E166" s="150">
        <f>'[1]8'!F154</f>
        <v>0</v>
      </c>
      <c r="F166" s="150">
        <f>'[1]8'!G154</f>
        <v>0</v>
      </c>
      <c r="G166" s="150">
        <f>'[1]8'!H154</f>
        <v>0</v>
      </c>
      <c r="H166" s="150">
        <f>'[1]8'!I154</f>
        <v>0</v>
      </c>
      <c r="I166" s="150">
        <f>'[1]8'!J154</f>
        <v>0</v>
      </c>
      <c r="J166" s="150">
        <f>'[1]8'!K154</f>
        <v>0</v>
      </c>
      <c r="K166" s="150"/>
      <c r="L166" s="150"/>
      <c r="M166" s="150">
        <f>C166</f>
        <v>0</v>
      </c>
      <c r="N166" s="150">
        <f>C166</f>
        <v>0</v>
      </c>
    </row>
    <row r="167" spans="1:14" ht="25.5" customHeight="1" x14ac:dyDescent="0.2">
      <c r="A167" s="154" t="s">
        <v>301</v>
      </c>
      <c r="B167" s="164" t="str">
        <f>'[1]9'!$C$2</f>
        <v>Izvannastavne aktivnosti škola u prirodi, ekskurzije i izleti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</row>
    <row r="168" spans="1:14" x14ac:dyDescent="0.2">
      <c r="A168" s="148">
        <v>3</v>
      </c>
      <c r="B168" s="157" t="s">
        <v>274</v>
      </c>
      <c r="C168" s="150">
        <f t="shared" ref="C168:N168" si="52">C169+C173+C179</f>
        <v>0</v>
      </c>
      <c r="D168" s="150">
        <f t="shared" si="52"/>
        <v>0</v>
      </c>
      <c r="E168" s="150">
        <f t="shared" si="52"/>
        <v>0</v>
      </c>
      <c r="F168" s="150">
        <f t="shared" si="52"/>
        <v>0</v>
      </c>
      <c r="G168" s="150">
        <f t="shared" si="52"/>
        <v>0</v>
      </c>
      <c r="H168" s="150">
        <f t="shared" si="52"/>
        <v>0</v>
      </c>
      <c r="I168" s="150">
        <f t="shared" si="52"/>
        <v>0</v>
      </c>
      <c r="J168" s="150">
        <f t="shared" si="52"/>
        <v>0</v>
      </c>
      <c r="K168" s="150">
        <f t="shared" si="52"/>
        <v>0</v>
      </c>
      <c r="L168" s="150">
        <f t="shared" si="52"/>
        <v>0</v>
      </c>
      <c r="M168" s="150">
        <f t="shared" si="52"/>
        <v>0</v>
      </c>
      <c r="N168" s="150">
        <f t="shared" si="52"/>
        <v>0</v>
      </c>
    </row>
    <row r="169" spans="1:14" x14ac:dyDescent="0.2">
      <c r="A169" s="148">
        <v>31</v>
      </c>
      <c r="B169" s="157" t="s">
        <v>275</v>
      </c>
      <c r="C169" s="150">
        <f t="shared" ref="C169:N169" si="53">SUM(C170:C172)</f>
        <v>0</v>
      </c>
      <c r="D169" s="150">
        <f t="shared" si="53"/>
        <v>0</v>
      </c>
      <c r="E169" s="150">
        <f t="shared" si="53"/>
        <v>0</v>
      </c>
      <c r="F169" s="150">
        <f t="shared" si="53"/>
        <v>0</v>
      </c>
      <c r="G169" s="150">
        <f t="shared" si="53"/>
        <v>0</v>
      </c>
      <c r="H169" s="150">
        <f t="shared" si="53"/>
        <v>0</v>
      </c>
      <c r="I169" s="150">
        <f t="shared" si="53"/>
        <v>0</v>
      </c>
      <c r="J169" s="150">
        <f t="shared" si="53"/>
        <v>0</v>
      </c>
      <c r="K169" s="150">
        <f t="shared" si="53"/>
        <v>0</v>
      </c>
      <c r="L169" s="150">
        <f t="shared" si="53"/>
        <v>0</v>
      </c>
      <c r="M169" s="150">
        <f t="shared" si="53"/>
        <v>0</v>
      </c>
      <c r="N169" s="150">
        <f t="shared" si="53"/>
        <v>0</v>
      </c>
    </row>
    <row r="170" spans="1:14" x14ac:dyDescent="0.2">
      <c r="A170" s="158">
        <v>311</v>
      </c>
      <c r="B170" s="151" t="s">
        <v>276</v>
      </c>
      <c r="C170" s="150">
        <f>SUM(D170:L170)</f>
        <v>0</v>
      </c>
      <c r="D170" s="150">
        <f>'[1]9'!E10</f>
        <v>0</v>
      </c>
      <c r="E170" s="150">
        <f>'[1]9'!F10</f>
        <v>0</v>
      </c>
      <c r="F170" s="150">
        <f>'[1]9'!G10</f>
        <v>0</v>
      </c>
      <c r="G170" s="150">
        <f>'[1]9'!H10</f>
        <v>0</v>
      </c>
      <c r="H170" s="150">
        <f>'[1]9'!I10</f>
        <v>0</v>
      </c>
      <c r="I170" s="150">
        <f>'[1]9'!J10</f>
        <v>0</v>
      </c>
      <c r="J170" s="150">
        <f>'[1]9'!K10</f>
        <v>0</v>
      </c>
      <c r="K170" s="150"/>
      <c r="L170" s="150"/>
      <c r="M170" s="150">
        <f>C170</f>
        <v>0</v>
      </c>
      <c r="N170" s="150">
        <f>C170</f>
        <v>0</v>
      </c>
    </row>
    <row r="171" spans="1:14" x14ac:dyDescent="0.2">
      <c r="A171" s="158">
        <v>312</v>
      </c>
      <c r="B171" s="151" t="s">
        <v>277</v>
      </c>
      <c r="C171" s="150">
        <f>SUM(D171:L171)</f>
        <v>0</v>
      </c>
      <c r="D171" s="150">
        <f>'[1]9'!E15</f>
        <v>0</v>
      </c>
      <c r="E171" s="150">
        <f>'[1]9'!F15</f>
        <v>0</v>
      </c>
      <c r="F171" s="150">
        <f>'[1]9'!G15</f>
        <v>0</v>
      </c>
      <c r="G171" s="150">
        <f>'[1]9'!H15</f>
        <v>0</v>
      </c>
      <c r="H171" s="150">
        <f>'[1]9'!I15</f>
        <v>0</v>
      </c>
      <c r="I171" s="150">
        <f>'[1]9'!J15</f>
        <v>0</v>
      </c>
      <c r="J171" s="150">
        <f>'[1]9'!K15</f>
        <v>0</v>
      </c>
      <c r="K171" s="150"/>
      <c r="L171" s="150"/>
      <c r="M171" s="150">
        <f>C171</f>
        <v>0</v>
      </c>
      <c r="N171" s="150">
        <f>C171</f>
        <v>0</v>
      </c>
    </row>
    <row r="172" spans="1:14" x14ac:dyDescent="0.2">
      <c r="A172" s="158">
        <v>313</v>
      </c>
      <c r="B172" s="151" t="s">
        <v>278</v>
      </c>
      <c r="C172" s="150">
        <f>SUM(D172:L172)</f>
        <v>0</v>
      </c>
      <c r="D172" s="150">
        <f>'[1]9'!E17</f>
        <v>0</v>
      </c>
      <c r="E172" s="150">
        <f>'[1]9'!F17</f>
        <v>0</v>
      </c>
      <c r="F172" s="150">
        <f>'[1]9'!G17</f>
        <v>0</v>
      </c>
      <c r="G172" s="150">
        <f>'[1]9'!H17</f>
        <v>0</v>
      </c>
      <c r="H172" s="150">
        <f>'[1]9'!I17</f>
        <v>0</v>
      </c>
      <c r="I172" s="150">
        <f>'[1]9'!J17</f>
        <v>0</v>
      </c>
      <c r="J172" s="150">
        <f>'[1]9'!K17</f>
        <v>0</v>
      </c>
      <c r="K172" s="150"/>
      <c r="L172" s="150"/>
      <c r="M172" s="150">
        <f>C172</f>
        <v>0</v>
      </c>
      <c r="N172" s="150">
        <f>C172</f>
        <v>0</v>
      </c>
    </row>
    <row r="173" spans="1:14" x14ac:dyDescent="0.2">
      <c r="A173" s="148">
        <v>32</v>
      </c>
      <c r="B173" s="157" t="s">
        <v>13</v>
      </c>
      <c r="C173" s="150">
        <f t="shared" ref="C173:N173" si="54">SUM(C174:C178)</f>
        <v>0</v>
      </c>
      <c r="D173" s="150">
        <f t="shared" si="54"/>
        <v>0</v>
      </c>
      <c r="E173" s="150">
        <f t="shared" si="54"/>
        <v>0</v>
      </c>
      <c r="F173" s="150">
        <f t="shared" si="54"/>
        <v>0</v>
      </c>
      <c r="G173" s="150">
        <f t="shared" si="54"/>
        <v>0</v>
      </c>
      <c r="H173" s="150">
        <f t="shared" si="54"/>
        <v>0</v>
      </c>
      <c r="I173" s="150">
        <f t="shared" si="54"/>
        <v>0</v>
      </c>
      <c r="J173" s="150">
        <f t="shared" si="54"/>
        <v>0</v>
      </c>
      <c r="K173" s="150">
        <f t="shared" si="54"/>
        <v>0</v>
      </c>
      <c r="L173" s="150">
        <f t="shared" si="54"/>
        <v>0</v>
      </c>
      <c r="M173" s="150">
        <f t="shared" si="54"/>
        <v>0</v>
      </c>
      <c r="N173" s="150">
        <f t="shared" si="54"/>
        <v>0</v>
      </c>
    </row>
    <row r="174" spans="1:14" x14ac:dyDescent="0.2">
      <c r="A174" s="158">
        <v>321</v>
      </c>
      <c r="B174" s="151" t="s">
        <v>14</v>
      </c>
      <c r="C174" s="150">
        <f>SUM(D174:L174)</f>
        <v>0</v>
      </c>
      <c r="D174" s="150">
        <f>'[1]9'!E21</f>
        <v>0</v>
      </c>
      <c r="E174" s="150">
        <f>'[1]9'!F21</f>
        <v>0</v>
      </c>
      <c r="F174" s="150">
        <f>'[1]9'!G21</f>
        <v>0</v>
      </c>
      <c r="G174" s="150">
        <f>'[1]9'!H21</f>
        <v>0</v>
      </c>
      <c r="H174" s="150">
        <f>'[1]9'!I21</f>
        <v>0</v>
      </c>
      <c r="I174" s="150">
        <f>'[1]9'!J21</f>
        <v>0</v>
      </c>
      <c r="J174" s="150">
        <f>'[1]9'!K21</f>
        <v>0</v>
      </c>
      <c r="K174" s="150"/>
      <c r="L174" s="150"/>
      <c r="M174" s="150">
        <f>C174</f>
        <v>0</v>
      </c>
      <c r="N174" s="150">
        <f>C174</f>
        <v>0</v>
      </c>
    </row>
    <row r="175" spans="1:14" x14ac:dyDescent="0.2">
      <c r="A175" s="158">
        <v>322</v>
      </c>
      <c r="B175" s="151" t="s">
        <v>20</v>
      </c>
      <c r="C175" s="150">
        <f>SUM(D175:L175)</f>
        <v>0</v>
      </c>
      <c r="D175" s="150">
        <f>'[1]9'!E26</f>
        <v>0</v>
      </c>
      <c r="E175" s="150">
        <f>'[1]9'!F26</f>
        <v>0</v>
      </c>
      <c r="F175" s="150">
        <f>'[1]9'!G26</f>
        <v>0</v>
      </c>
      <c r="G175" s="150">
        <f>'[1]9'!H26</f>
        <v>0</v>
      </c>
      <c r="H175" s="150">
        <f>'[1]9'!I26</f>
        <v>0</v>
      </c>
      <c r="I175" s="150">
        <f>'[1]9'!J26</f>
        <v>0</v>
      </c>
      <c r="J175" s="150">
        <f>'[1]9'!K26</f>
        <v>0</v>
      </c>
      <c r="K175" s="150"/>
      <c r="L175" s="150"/>
      <c r="M175" s="150">
        <f>C175</f>
        <v>0</v>
      </c>
      <c r="N175" s="150">
        <f>C175</f>
        <v>0</v>
      </c>
    </row>
    <row r="176" spans="1:14" x14ac:dyDescent="0.2">
      <c r="A176" s="158">
        <v>323</v>
      </c>
      <c r="B176" s="151" t="s">
        <v>88</v>
      </c>
      <c r="C176" s="150">
        <f>SUM(D176:L176)</f>
        <v>0</v>
      </c>
      <c r="D176" s="150">
        <f>'[1]9'!E52</f>
        <v>0</v>
      </c>
      <c r="E176" s="150">
        <f>'[1]9'!F52</f>
        <v>0</v>
      </c>
      <c r="F176" s="150">
        <f>'[1]9'!G52</f>
        <v>0</v>
      </c>
      <c r="G176" s="150">
        <f>'[1]9'!H52</f>
        <v>0</v>
      </c>
      <c r="H176" s="150">
        <f>'[1]9'!I52</f>
        <v>0</v>
      </c>
      <c r="I176" s="150">
        <f>'[1]9'!J52</f>
        <v>0</v>
      </c>
      <c r="J176" s="150">
        <f>'[1]9'!K52</f>
        <v>0</v>
      </c>
      <c r="K176" s="150"/>
      <c r="L176" s="150"/>
      <c r="M176" s="150">
        <f>C176</f>
        <v>0</v>
      </c>
      <c r="N176" s="150">
        <f>C176</f>
        <v>0</v>
      </c>
    </row>
    <row r="177" spans="1:14" ht="25.5" x14ac:dyDescent="0.2">
      <c r="A177" s="158">
        <v>324</v>
      </c>
      <c r="B177" s="151" t="s">
        <v>279</v>
      </c>
      <c r="C177" s="150">
        <f>SUM(D177:L177)</f>
        <v>0</v>
      </c>
      <c r="D177" s="150">
        <f>'[1]9'!E98</f>
        <v>0</v>
      </c>
      <c r="E177" s="150">
        <f>'[1]9'!F98</f>
        <v>0</v>
      </c>
      <c r="F177" s="150">
        <f>'[1]9'!G98</f>
        <v>0</v>
      </c>
      <c r="G177" s="150">
        <f>'[1]9'!H98</f>
        <v>0</v>
      </c>
      <c r="H177" s="150">
        <f>'[1]9'!I98</f>
        <v>0</v>
      </c>
      <c r="I177" s="150">
        <f>'[1]9'!J98</f>
        <v>0</v>
      </c>
      <c r="J177" s="150">
        <f>'[1]9'!K98</f>
        <v>0</v>
      </c>
      <c r="K177" s="150"/>
      <c r="L177" s="150"/>
      <c r="M177" s="150">
        <f>C177</f>
        <v>0</v>
      </c>
      <c r="N177" s="150">
        <f>C177</f>
        <v>0</v>
      </c>
    </row>
    <row r="178" spans="1:14" x14ac:dyDescent="0.2">
      <c r="A178" s="158">
        <v>329</v>
      </c>
      <c r="B178" s="151" t="s">
        <v>177</v>
      </c>
      <c r="C178" s="150">
        <f>SUM(D178:L178)</f>
        <v>0</v>
      </c>
      <c r="D178" s="150">
        <f>'[1]9'!E104</f>
        <v>0</v>
      </c>
      <c r="E178" s="150">
        <f>'[1]9'!F104</f>
        <v>0</v>
      </c>
      <c r="F178" s="150">
        <f>'[1]9'!G104</f>
        <v>0</v>
      </c>
      <c r="G178" s="150">
        <f>'[1]9'!H104</f>
        <v>0</v>
      </c>
      <c r="H178" s="150">
        <f>'[1]9'!I104</f>
        <v>0</v>
      </c>
      <c r="I178" s="150">
        <f>'[1]9'!J104</f>
        <v>0</v>
      </c>
      <c r="J178" s="150">
        <f>'[1]9'!K104</f>
        <v>0</v>
      </c>
      <c r="K178" s="150"/>
      <c r="L178" s="150"/>
      <c r="M178" s="150">
        <f>C178</f>
        <v>0</v>
      </c>
      <c r="N178" s="150">
        <f>C178</f>
        <v>0</v>
      </c>
    </row>
    <row r="179" spans="1:14" x14ac:dyDescent="0.2">
      <c r="A179" s="148">
        <v>34</v>
      </c>
      <c r="B179" s="157" t="s">
        <v>280</v>
      </c>
      <c r="C179" s="150">
        <f t="shared" ref="C179:N179" si="55">C180</f>
        <v>0</v>
      </c>
      <c r="D179" s="150">
        <f t="shared" si="55"/>
        <v>0</v>
      </c>
      <c r="E179" s="150">
        <f t="shared" si="55"/>
        <v>0</v>
      </c>
      <c r="F179" s="150">
        <f t="shared" si="55"/>
        <v>0</v>
      </c>
      <c r="G179" s="150">
        <f t="shared" si="55"/>
        <v>0</v>
      </c>
      <c r="H179" s="150">
        <f t="shared" si="55"/>
        <v>0</v>
      </c>
      <c r="I179" s="150">
        <f t="shared" si="55"/>
        <v>0</v>
      </c>
      <c r="J179" s="150">
        <f t="shared" si="55"/>
        <v>0</v>
      </c>
      <c r="K179" s="150">
        <f t="shared" si="55"/>
        <v>0</v>
      </c>
      <c r="L179" s="150">
        <f t="shared" si="55"/>
        <v>0</v>
      </c>
      <c r="M179" s="150">
        <f t="shared" si="55"/>
        <v>0</v>
      </c>
      <c r="N179" s="150">
        <f t="shared" si="55"/>
        <v>0</v>
      </c>
    </row>
    <row r="180" spans="1:14" x14ac:dyDescent="0.2">
      <c r="A180" s="158">
        <v>343</v>
      </c>
      <c r="B180" s="151" t="s">
        <v>187</v>
      </c>
      <c r="C180" s="150">
        <f>SUM(D180:L180)</f>
        <v>0</v>
      </c>
      <c r="D180" s="150">
        <f>'[1]9'!E122</f>
        <v>0</v>
      </c>
      <c r="E180" s="150">
        <f>'[1]9'!F122</f>
        <v>0</v>
      </c>
      <c r="F180" s="150">
        <f>'[1]9'!G122</f>
        <v>0</v>
      </c>
      <c r="G180" s="150">
        <f>'[1]9'!H122</f>
        <v>0</v>
      </c>
      <c r="H180" s="150">
        <f>'[1]9'!I122</f>
        <v>0</v>
      </c>
      <c r="I180" s="150">
        <f>'[1]9'!J122</f>
        <v>0</v>
      </c>
      <c r="J180" s="150">
        <f>'[1]9'!K122</f>
        <v>0</v>
      </c>
      <c r="K180" s="150"/>
      <c r="L180" s="150"/>
      <c r="M180" s="150">
        <f>C180</f>
        <v>0</v>
      </c>
      <c r="N180" s="150">
        <f>C180</f>
        <v>0</v>
      </c>
    </row>
    <row r="181" spans="1:14" ht="25.5" x14ac:dyDescent="0.2">
      <c r="A181" s="148">
        <v>4</v>
      </c>
      <c r="B181" s="157" t="s">
        <v>192</v>
      </c>
      <c r="C181" s="150">
        <f t="shared" ref="C181:N181" si="56">C182</f>
        <v>0</v>
      </c>
      <c r="D181" s="150">
        <f t="shared" si="56"/>
        <v>0</v>
      </c>
      <c r="E181" s="150">
        <f t="shared" si="56"/>
        <v>0</v>
      </c>
      <c r="F181" s="150">
        <f t="shared" si="56"/>
        <v>0</v>
      </c>
      <c r="G181" s="150">
        <f t="shared" si="56"/>
        <v>0</v>
      </c>
      <c r="H181" s="150">
        <f t="shared" si="56"/>
        <v>0</v>
      </c>
      <c r="I181" s="150">
        <f t="shared" si="56"/>
        <v>0</v>
      </c>
      <c r="J181" s="150">
        <f t="shared" si="56"/>
        <v>0</v>
      </c>
      <c r="K181" s="150">
        <f t="shared" si="56"/>
        <v>0</v>
      </c>
      <c r="L181" s="150">
        <f t="shared" si="56"/>
        <v>0</v>
      </c>
      <c r="M181" s="150">
        <f t="shared" si="56"/>
        <v>0</v>
      </c>
      <c r="N181" s="150">
        <f t="shared" si="56"/>
        <v>0</v>
      </c>
    </row>
    <row r="182" spans="1:14" ht="25.5" x14ac:dyDescent="0.2">
      <c r="A182" s="148">
        <v>42</v>
      </c>
      <c r="B182" s="157" t="s">
        <v>287</v>
      </c>
      <c r="C182" s="150">
        <f t="shared" ref="C182:N182" si="57">SUM(C183:C185)</f>
        <v>0</v>
      </c>
      <c r="D182" s="150">
        <f t="shared" si="57"/>
        <v>0</v>
      </c>
      <c r="E182" s="150">
        <f t="shared" si="57"/>
        <v>0</v>
      </c>
      <c r="F182" s="150">
        <f t="shared" si="57"/>
        <v>0</v>
      </c>
      <c r="G182" s="150">
        <f t="shared" si="57"/>
        <v>0</v>
      </c>
      <c r="H182" s="150">
        <f t="shared" si="57"/>
        <v>0</v>
      </c>
      <c r="I182" s="150">
        <f t="shared" si="57"/>
        <v>0</v>
      </c>
      <c r="J182" s="150">
        <f t="shared" si="57"/>
        <v>0</v>
      </c>
      <c r="K182" s="150">
        <f t="shared" si="57"/>
        <v>0</v>
      </c>
      <c r="L182" s="150">
        <f t="shared" si="57"/>
        <v>0</v>
      </c>
      <c r="M182" s="150">
        <f t="shared" si="57"/>
        <v>0</v>
      </c>
      <c r="N182" s="150">
        <f t="shared" si="57"/>
        <v>0</v>
      </c>
    </row>
    <row r="183" spans="1:14" x14ac:dyDescent="0.2">
      <c r="A183" s="158">
        <v>422</v>
      </c>
      <c r="B183" s="151" t="s">
        <v>194</v>
      </c>
      <c r="C183" s="150">
        <f>SUM(D183:L183)</f>
        <v>0</v>
      </c>
      <c r="D183" s="150">
        <f>'[1]9'!E129</f>
        <v>0</v>
      </c>
      <c r="E183" s="150">
        <f>'[1]9'!F129</f>
        <v>0</v>
      </c>
      <c r="F183" s="150">
        <f>'[1]9'!G129</f>
        <v>0</v>
      </c>
      <c r="G183" s="150">
        <f>'[1]9'!H129</f>
        <v>0</v>
      </c>
      <c r="H183" s="150">
        <f>'[1]9'!I129</f>
        <v>0</v>
      </c>
      <c r="I183" s="150">
        <f>'[1]9'!J129</f>
        <v>0</v>
      </c>
      <c r="J183" s="150">
        <f>'[1]9'!K129</f>
        <v>0</v>
      </c>
      <c r="K183" s="150"/>
      <c r="L183" s="150"/>
      <c r="M183" s="150">
        <f>C183</f>
        <v>0</v>
      </c>
      <c r="N183" s="150">
        <f>C183</f>
        <v>0</v>
      </c>
    </row>
    <row r="184" spans="1:14" ht="25.5" x14ac:dyDescent="0.2">
      <c r="A184" s="158">
        <v>424</v>
      </c>
      <c r="B184" s="151" t="s">
        <v>289</v>
      </c>
      <c r="C184" s="150">
        <f>SUM(D184:L184)</f>
        <v>0</v>
      </c>
      <c r="D184" s="150">
        <f>'[1]9'!E151</f>
        <v>0</v>
      </c>
      <c r="E184" s="150">
        <f>'[1]9'!F151</f>
        <v>0</v>
      </c>
      <c r="F184" s="150">
        <f>'[1]9'!G151</f>
        <v>0</v>
      </c>
      <c r="G184" s="150">
        <f>'[1]9'!H151</f>
        <v>0</v>
      </c>
      <c r="H184" s="150">
        <f>'[1]9'!I151</f>
        <v>0</v>
      </c>
      <c r="I184" s="150">
        <f>'[1]9'!J151</f>
        <v>0</v>
      </c>
      <c r="J184" s="150">
        <f>'[1]9'!K151</f>
        <v>0</v>
      </c>
      <c r="K184" s="150"/>
      <c r="L184" s="150"/>
      <c r="M184" s="150">
        <f>C184</f>
        <v>0</v>
      </c>
      <c r="N184" s="150">
        <f>C184</f>
        <v>0</v>
      </c>
    </row>
    <row r="185" spans="1:14" x14ac:dyDescent="0.2">
      <c r="A185" s="158">
        <v>426</v>
      </c>
      <c r="B185" s="151" t="s">
        <v>290</v>
      </c>
      <c r="C185" s="150">
        <f>SUM(D185:L185)</f>
        <v>0</v>
      </c>
      <c r="D185" s="150">
        <f>'[1]9'!E154</f>
        <v>0</v>
      </c>
      <c r="E185" s="150">
        <f>'[1]9'!F154</f>
        <v>0</v>
      </c>
      <c r="F185" s="150">
        <f>'[1]9'!G154</f>
        <v>0</v>
      </c>
      <c r="G185" s="150">
        <f>'[1]9'!H154</f>
        <v>0</v>
      </c>
      <c r="H185" s="150">
        <f>'[1]9'!I154</f>
        <v>0</v>
      </c>
      <c r="I185" s="150">
        <f>'[1]9'!J154</f>
        <v>0</v>
      </c>
      <c r="J185" s="150">
        <f>'[1]9'!K154</f>
        <v>0</v>
      </c>
      <c r="K185" s="150"/>
      <c r="L185" s="150"/>
      <c r="M185" s="150">
        <f>C185</f>
        <v>0</v>
      </c>
      <c r="N185" s="150">
        <f>C185</f>
        <v>0</v>
      </c>
    </row>
    <row r="186" spans="1:14" ht="25.5" x14ac:dyDescent="0.2">
      <c r="A186" s="154" t="s">
        <v>302</v>
      </c>
      <c r="B186" s="164" t="str">
        <f>'[1]10'!$C$2</f>
        <v>Rad stručnih vijeća  - voditelj županijskog strućnog vijeća</v>
      </c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</row>
    <row r="187" spans="1:14" x14ac:dyDescent="0.2">
      <c r="A187" s="148">
        <v>3</v>
      </c>
      <c r="B187" s="157" t="s">
        <v>274</v>
      </c>
      <c r="C187" s="150">
        <f t="shared" ref="C187:N187" si="58">C188+C192+C198</f>
        <v>1400</v>
      </c>
      <c r="D187" s="150">
        <f t="shared" si="58"/>
        <v>0</v>
      </c>
      <c r="E187" s="150">
        <f t="shared" si="58"/>
        <v>0</v>
      </c>
      <c r="F187" s="150">
        <f t="shared" si="58"/>
        <v>0</v>
      </c>
      <c r="G187" s="150">
        <f t="shared" si="58"/>
        <v>0</v>
      </c>
      <c r="H187" s="150">
        <f t="shared" si="58"/>
        <v>0</v>
      </c>
      <c r="I187" s="150">
        <f t="shared" si="58"/>
        <v>0</v>
      </c>
      <c r="J187" s="150">
        <f t="shared" si="58"/>
        <v>1400</v>
      </c>
      <c r="K187" s="150">
        <f t="shared" si="58"/>
        <v>0</v>
      </c>
      <c r="L187" s="150">
        <f t="shared" si="58"/>
        <v>0</v>
      </c>
      <c r="M187" s="150">
        <f t="shared" si="58"/>
        <v>1400</v>
      </c>
      <c r="N187" s="150">
        <f t="shared" si="58"/>
        <v>1400</v>
      </c>
    </row>
    <row r="188" spans="1:14" x14ac:dyDescent="0.2">
      <c r="A188" s="148">
        <v>31</v>
      </c>
      <c r="B188" s="157" t="s">
        <v>275</v>
      </c>
      <c r="C188" s="150">
        <f t="shared" ref="C188:N188" si="59">SUM(C189:C191)</f>
        <v>0</v>
      </c>
      <c r="D188" s="150">
        <f t="shared" si="59"/>
        <v>0</v>
      </c>
      <c r="E188" s="150">
        <f t="shared" si="59"/>
        <v>0</v>
      </c>
      <c r="F188" s="150">
        <f t="shared" si="59"/>
        <v>0</v>
      </c>
      <c r="G188" s="150">
        <f t="shared" si="59"/>
        <v>0</v>
      </c>
      <c r="H188" s="150">
        <f t="shared" si="59"/>
        <v>0</v>
      </c>
      <c r="I188" s="150">
        <f t="shared" si="59"/>
        <v>0</v>
      </c>
      <c r="J188" s="150">
        <f t="shared" si="59"/>
        <v>0</v>
      </c>
      <c r="K188" s="150">
        <f t="shared" si="59"/>
        <v>0</v>
      </c>
      <c r="L188" s="150">
        <f t="shared" si="59"/>
        <v>0</v>
      </c>
      <c r="M188" s="150">
        <f t="shared" si="59"/>
        <v>0</v>
      </c>
      <c r="N188" s="150">
        <f t="shared" si="59"/>
        <v>0</v>
      </c>
    </row>
    <row r="189" spans="1:14" x14ac:dyDescent="0.2">
      <c r="A189" s="158">
        <v>311</v>
      </c>
      <c r="B189" s="151" t="s">
        <v>276</v>
      </c>
      <c r="C189" s="150">
        <f>SUM(D189:L189)</f>
        <v>0</v>
      </c>
      <c r="D189" s="150">
        <f>'[1]10'!E10</f>
        <v>0</v>
      </c>
      <c r="E189" s="150">
        <f>'[1]10'!F10</f>
        <v>0</v>
      </c>
      <c r="F189" s="150">
        <f>'[1]10'!G10</f>
        <v>0</v>
      </c>
      <c r="G189" s="150">
        <f>'[1]10'!H10</f>
        <v>0</v>
      </c>
      <c r="H189" s="150">
        <f>'[1]10'!I10</f>
        <v>0</v>
      </c>
      <c r="I189" s="150">
        <f>'[1]10'!J10</f>
        <v>0</v>
      </c>
      <c r="J189" s="150">
        <f>'[1]10'!K10</f>
        <v>0</v>
      </c>
      <c r="K189" s="150"/>
      <c r="L189" s="150"/>
      <c r="M189" s="150">
        <f>C189</f>
        <v>0</v>
      </c>
      <c r="N189" s="150">
        <f>C189</f>
        <v>0</v>
      </c>
    </row>
    <row r="190" spans="1:14" x14ac:dyDescent="0.2">
      <c r="A190" s="158">
        <v>312</v>
      </c>
      <c r="B190" s="151" t="s">
        <v>277</v>
      </c>
      <c r="C190" s="150">
        <f>SUM(D190:L190)</f>
        <v>0</v>
      </c>
      <c r="D190" s="150">
        <f>'[1]10'!E15</f>
        <v>0</v>
      </c>
      <c r="E190" s="150">
        <f>'[1]10'!F15</f>
        <v>0</v>
      </c>
      <c r="F190" s="150">
        <f>'[1]10'!G15</f>
        <v>0</v>
      </c>
      <c r="G190" s="150">
        <f>'[1]10'!H15</f>
        <v>0</v>
      </c>
      <c r="H190" s="150">
        <f>'[1]10'!I15</f>
        <v>0</v>
      </c>
      <c r="I190" s="150">
        <f>'[1]10'!J15</f>
        <v>0</v>
      </c>
      <c r="J190" s="150">
        <f>'[1]10'!K15</f>
        <v>0</v>
      </c>
      <c r="K190" s="150"/>
      <c r="L190" s="150"/>
      <c r="M190" s="150">
        <f>C190</f>
        <v>0</v>
      </c>
      <c r="N190" s="150">
        <f>C190</f>
        <v>0</v>
      </c>
    </row>
    <row r="191" spans="1:14" x14ac:dyDescent="0.2">
      <c r="A191" s="158">
        <v>313</v>
      </c>
      <c r="B191" s="151" t="s">
        <v>278</v>
      </c>
      <c r="C191" s="150">
        <f>SUM(D191:L191)</f>
        <v>0</v>
      </c>
      <c r="D191" s="150">
        <f>'[1]10'!E17</f>
        <v>0</v>
      </c>
      <c r="E191" s="150">
        <f>'[1]10'!F17</f>
        <v>0</v>
      </c>
      <c r="F191" s="150">
        <f>'[1]10'!G17</f>
        <v>0</v>
      </c>
      <c r="G191" s="150">
        <f>'[1]10'!H17</f>
        <v>0</v>
      </c>
      <c r="H191" s="150">
        <f>'[1]10'!I17</f>
        <v>0</v>
      </c>
      <c r="I191" s="150">
        <f>'[1]10'!J17</f>
        <v>0</v>
      </c>
      <c r="J191" s="150">
        <f>'[1]10'!K17</f>
        <v>0</v>
      </c>
      <c r="K191" s="150"/>
      <c r="L191" s="150"/>
      <c r="M191" s="150">
        <f>C191</f>
        <v>0</v>
      </c>
      <c r="N191" s="150">
        <f>C191</f>
        <v>0</v>
      </c>
    </row>
    <row r="192" spans="1:14" x14ac:dyDescent="0.2">
      <c r="A192" s="148">
        <v>32</v>
      </c>
      <c r="B192" s="157" t="s">
        <v>13</v>
      </c>
      <c r="C192" s="150">
        <f t="shared" ref="C192:N192" si="60">SUM(C193:C197)</f>
        <v>1400</v>
      </c>
      <c r="D192" s="150">
        <f t="shared" si="60"/>
        <v>0</v>
      </c>
      <c r="E192" s="150">
        <f t="shared" si="60"/>
        <v>0</v>
      </c>
      <c r="F192" s="150">
        <f t="shared" si="60"/>
        <v>0</v>
      </c>
      <c r="G192" s="150">
        <f t="shared" si="60"/>
        <v>0</v>
      </c>
      <c r="H192" s="150">
        <f t="shared" si="60"/>
        <v>0</v>
      </c>
      <c r="I192" s="150">
        <f t="shared" si="60"/>
        <v>0</v>
      </c>
      <c r="J192" s="150">
        <f t="shared" si="60"/>
        <v>1400</v>
      </c>
      <c r="K192" s="150">
        <f t="shared" si="60"/>
        <v>0</v>
      </c>
      <c r="L192" s="150">
        <f t="shared" si="60"/>
        <v>0</v>
      </c>
      <c r="M192" s="150">
        <f t="shared" si="60"/>
        <v>1400</v>
      </c>
      <c r="N192" s="150">
        <f t="shared" si="60"/>
        <v>1400</v>
      </c>
    </row>
    <row r="193" spans="1:14" x14ac:dyDescent="0.2">
      <c r="A193" s="158">
        <v>321</v>
      </c>
      <c r="B193" s="151" t="s">
        <v>14</v>
      </c>
      <c r="C193" s="150">
        <f>SUM(D193:L193)</f>
        <v>500</v>
      </c>
      <c r="D193" s="150">
        <f>'[1]10'!E21</f>
        <v>0</v>
      </c>
      <c r="E193" s="150">
        <f>'[1]10'!F21</f>
        <v>0</v>
      </c>
      <c r="F193" s="150">
        <f>'[1]10'!G21</f>
        <v>0</v>
      </c>
      <c r="G193" s="150">
        <f>'[1]10'!H21</f>
        <v>0</v>
      </c>
      <c r="H193" s="150">
        <f>'[1]10'!I21</f>
        <v>0</v>
      </c>
      <c r="I193" s="150">
        <f>'[1]10'!J21</f>
        <v>0</v>
      </c>
      <c r="J193" s="150">
        <f>'[1]10'!K21</f>
        <v>500</v>
      </c>
      <c r="K193" s="150"/>
      <c r="L193" s="150"/>
      <c r="M193" s="150">
        <f>C193</f>
        <v>500</v>
      </c>
      <c r="N193" s="150">
        <f>C193</f>
        <v>500</v>
      </c>
    </row>
    <row r="194" spans="1:14" x14ac:dyDescent="0.2">
      <c r="A194" s="158">
        <v>322</v>
      </c>
      <c r="B194" s="151" t="s">
        <v>20</v>
      </c>
      <c r="C194" s="150">
        <f>SUM(D194:L194)</f>
        <v>900</v>
      </c>
      <c r="D194" s="150">
        <f>'[1]10'!E26</f>
        <v>0</v>
      </c>
      <c r="E194" s="150">
        <f>'[1]10'!F26</f>
        <v>0</v>
      </c>
      <c r="F194" s="150">
        <f>'[1]10'!G26</f>
        <v>0</v>
      </c>
      <c r="G194" s="150">
        <f>'[1]10'!H26</f>
        <v>0</v>
      </c>
      <c r="H194" s="150">
        <f>'[1]10'!I26</f>
        <v>0</v>
      </c>
      <c r="I194" s="150">
        <f>'[1]10'!J26</f>
        <v>0</v>
      </c>
      <c r="J194" s="150">
        <f>'[1]10'!K26</f>
        <v>900</v>
      </c>
      <c r="K194" s="150"/>
      <c r="L194" s="150"/>
      <c r="M194" s="150">
        <f>C194</f>
        <v>900</v>
      </c>
      <c r="N194" s="150">
        <f>C194</f>
        <v>900</v>
      </c>
    </row>
    <row r="195" spans="1:14" x14ac:dyDescent="0.2">
      <c r="A195" s="158">
        <v>323</v>
      </c>
      <c r="B195" s="151" t="s">
        <v>88</v>
      </c>
      <c r="C195" s="150">
        <f>SUM(D195:L195)</f>
        <v>0</v>
      </c>
      <c r="D195" s="150">
        <f>'[1]10'!E52</f>
        <v>0</v>
      </c>
      <c r="E195" s="150">
        <f>'[1]10'!F52</f>
        <v>0</v>
      </c>
      <c r="F195" s="150">
        <f>'[1]10'!G52</f>
        <v>0</v>
      </c>
      <c r="G195" s="150">
        <f>'[1]10'!H52</f>
        <v>0</v>
      </c>
      <c r="H195" s="150">
        <f>'[1]10'!I52</f>
        <v>0</v>
      </c>
      <c r="I195" s="150">
        <f>'[1]10'!J52</f>
        <v>0</v>
      </c>
      <c r="J195" s="150">
        <f>'[1]10'!K52</f>
        <v>0</v>
      </c>
      <c r="K195" s="150"/>
      <c r="L195" s="150"/>
      <c r="M195" s="150">
        <f>C195</f>
        <v>0</v>
      </c>
      <c r="N195" s="150">
        <f>C195</f>
        <v>0</v>
      </c>
    </row>
    <row r="196" spans="1:14" ht="25.5" x14ac:dyDescent="0.2">
      <c r="A196" s="158">
        <v>324</v>
      </c>
      <c r="B196" s="151" t="s">
        <v>279</v>
      </c>
      <c r="C196" s="150">
        <f>SUM(D196:L196)</f>
        <v>0</v>
      </c>
      <c r="D196" s="150">
        <f>'[1]10'!E98</f>
        <v>0</v>
      </c>
      <c r="E196" s="150">
        <f>'[1]10'!F98</f>
        <v>0</v>
      </c>
      <c r="F196" s="150">
        <f>'[1]10'!G98</f>
        <v>0</v>
      </c>
      <c r="G196" s="150">
        <f>'[1]10'!H98</f>
        <v>0</v>
      </c>
      <c r="H196" s="150">
        <f>'[1]10'!I98</f>
        <v>0</v>
      </c>
      <c r="I196" s="150">
        <f>'[1]10'!J98</f>
        <v>0</v>
      </c>
      <c r="J196" s="150">
        <f>'[1]10'!K98</f>
        <v>0</v>
      </c>
      <c r="K196" s="150"/>
      <c r="L196" s="150"/>
      <c r="M196" s="150">
        <f>C196</f>
        <v>0</v>
      </c>
      <c r="N196" s="150">
        <f>C196</f>
        <v>0</v>
      </c>
    </row>
    <row r="197" spans="1:14" x14ac:dyDescent="0.2">
      <c r="A197" s="158">
        <v>329</v>
      </c>
      <c r="B197" s="151" t="s">
        <v>177</v>
      </c>
      <c r="C197" s="150">
        <f>SUM(D197:L197)</f>
        <v>0</v>
      </c>
      <c r="D197" s="150">
        <f>'[1]10'!E104</f>
        <v>0</v>
      </c>
      <c r="E197" s="150">
        <f>'[1]10'!F104</f>
        <v>0</v>
      </c>
      <c r="F197" s="150">
        <f>'[1]10'!G104</f>
        <v>0</v>
      </c>
      <c r="G197" s="150">
        <f>'[1]10'!H104</f>
        <v>0</v>
      </c>
      <c r="H197" s="150">
        <f>'[1]10'!I104</f>
        <v>0</v>
      </c>
      <c r="I197" s="150">
        <f>'[1]10'!J104</f>
        <v>0</v>
      </c>
      <c r="J197" s="150">
        <f>'[1]10'!K104</f>
        <v>0</v>
      </c>
      <c r="K197" s="150"/>
      <c r="L197" s="150"/>
      <c r="M197" s="150">
        <f>C197</f>
        <v>0</v>
      </c>
      <c r="N197" s="150">
        <f>C197</f>
        <v>0</v>
      </c>
    </row>
    <row r="198" spans="1:14" x14ac:dyDescent="0.2">
      <c r="A198" s="148">
        <v>34</v>
      </c>
      <c r="B198" s="157" t="s">
        <v>280</v>
      </c>
      <c r="C198" s="150">
        <f t="shared" ref="C198:N198" si="61">C199</f>
        <v>0</v>
      </c>
      <c r="D198" s="150">
        <f t="shared" si="61"/>
        <v>0</v>
      </c>
      <c r="E198" s="150">
        <f t="shared" si="61"/>
        <v>0</v>
      </c>
      <c r="F198" s="150">
        <f t="shared" si="61"/>
        <v>0</v>
      </c>
      <c r="G198" s="150">
        <f t="shared" si="61"/>
        <v>0</v>
      </c>
      <c r="H198" s="150">
        <f t="shared" si="61"/>
        <v>0</v>
      </c>
      <c r="I198" s="150">
        <f t="shared" si="61"/>
        <v>0</v>
      </c>
      <c r="J198" s="150">
        <f t="shared" si="61"/>
        <v>0</v>
      </c>
      <c r="K198" s="150">
        <f t="shared" si="61"/>
        <v>0</v>
      </c>
      <c r="L198" s="150">
        <f t="shared" si="61"/>
        <v>0</v>
      </c>
      <c r="M198" s="150">
        <f t="shared" si="61"/>
        <v>0</v>
      </c>
      <c r="N198" s="150">
        <f t="shared" si="61"/>
        <v>0</v>
      </c>
    </row>
    <row r="199" spans="1:14" x14ac:dyDescent="0.2">
      <c r="A199" s="158">
        <v>343</v>
      </c>
      <c r="B199" s="151" t="s">
        <v>187</v>
      </c>
      <c r="C199" s="150">
        <f>SUM(D199:L199)</f>
        <v>0</v>
      </c>
      <c r="D199" s="150">
        <f>'[1]10'!E122</f>
        <v>0</v>
      </c>
      <c r="E199" s="150">
        <f>'[1]10'!F122</f>
        <v>0</v>
      </c>
      <c r="F199" s="150">
        <f>'[1]10'!G122</f>
        <v>0</v>
      </c>
      <c r="G199" s="150">
        <f>'[1]10'!H122</f>
        <v>0</v>
      </c>
      <c r="H199" s="150">
        <f>'[1]10'!I122</f>
        <v>0</v>
      </c>
      <c r="I199" s="150">
        <f>'[1]10'!J122</f>
        <v>0</v>
      </c>
      <c r="J199" s="150">
        <f>'[1]10'!K122</f>
        <v>0</v>
      </c>
      <c r="K199" s="150"/>
      <c r="L199" s="150"/>
      <c r="M199" s="150">
        <f>C199</f>
        <v>0</v>
      </c>
      <c r="N199" s="150">
        <f>C199</f>
        <v>0</v>
      </c>
    </row>
    <row r="200" spans="1:14" ht="25.5" x14ac:dyDescent="0.2">
      <c r="A200" s="148">
        <v>4</v>
      </c>
      <c r="B200" s="157" t="s">
        <v>192</v>
      </c>
      <c r="C200" s="150">
        <f t="shared" ref="C200:N200" si="62">C201</f>
        <v>0</v>
      </c>
      <c r="D200" s="150">
        <f t="shared" si="62"/>
        <v>0</v>
      </c>
      <c r="E200" s="150">
        <f t="shared" si="62"/>
        <v>0</v>
      </c>
      <c r="F200" s="150">
        <f t="shared" si="62"/>
        <v>0</v>
      </c>
      <c r="G200" s="150">
        <f t="shared" si="62"/>
        <v>0</v>
      </c>
      <c r="H200" s="150">
        <f t="shared" si="62"/>
        <v>0</v>
      </c>
      <c r="I200" s="150">
        <f t="shared" si="62"/>
        <v>0</v>
      </c>
      <c r="J200" s="150">
        <f t="shared" si="62"/>
        <v>0</v>
      </c>
      <c r="K200" s="150">
        <f t="shared" si="62"/>
        <v>0</v>
      </c>
      <c r="L200" s="150">
        <f t="shared" si="62"/>
        <v>0</v>
      </c>
      <c r="M200" s="150">
        <f t="shared" si="62"/>
        <v>0</v>
      </c>
      <c r="N200" s="150">
        <f t="shared" si="62"/>
        <v>0</v>
      </c>
    </row>
    <row r="201" spans="1:14" ht="25.5" x14ac:dyDescent="0.2">
      <c r="A201" s="148">
        <v>42</v>
      </c>
      <c r="B201" s="157" t="s">
        <v>287</v>
      </c>
      <c r="C201" s="150">
        <f t="shared" ref="C201:N201" si="63">SUM(C202:C204)</f>
        <v>0</v>
      </c>
      <c r="D201" s="150">
        <f t="shared" si="63"/>
        <v>0</v>
      </c>
      <c r="E201" s="150">
        <f t="shared" si="63"/>
        <v>0</v>
      </c>
      <c r="F201" s="150">
        <f t="shared" si="63"/>
        <v>0</v>
      </c>
      <c r="G201" s="150">
        <f t="shared" si="63"/>
        <v>0</v>
      </c>
      <c r="H201" s="150">
        <f t="shared" si="63"/>
        <v>0</v>
      </c>
      <c r="I201" s="150">
        <f t="shared" si="63"/>
        <v>0</v>
      </c>
      <c r="J201" s="150">
        <f t="shared" si="63"/>
        <v>0</v>
      </c>
      <c r="K201" s="150">
        <f t="shared" si="63"/>
        <v>0</v>
      </c>
      <c r="L201" s="150">
        <f t="shared" si="63"/>
        <v>0</v>
      </c>
      <c r="M201" s="150">
        <f t="shared" si="63"/>
        <v>0</v>
      </c>
      <c r="N201" s="150">
        <f t="shared" si="63"/>
        <v>0</v>
      </c>
    </row>
    <row r="202" spans="1:14" x14ac:dyDescent="0.2">
      <c r="A202" s="158">
        <v>422</v>
      </c>
      <c r="B202" s="151" t="s">
        <v>194</v>
      </c>
      <c r="C202" s="150">
        <f>SUM(D202:L202)</f>
        <v>0</v>
      </c>
      <c r="D202" s="150">
        <f>'[1]10'!E129</f>
        <v>0</v>
      </c>
      <c r="E202" s="150">
        <f>'[1]10'!F129</f>
        <v>0</v>
      </c>
      <c r="F202" s="150">
        <f>'[1]10'!G129</f>
        <v>0</v>
      </c>
      <c r="G202" s="150">
        <f>'[1]10'!H129</f>
        <v>0</v>
      </c>
      <c r="H202" s="150">
        <f>'[1]10'!I129</f>
        <v>0</v>
      </c>
      <c r="I202" s="150">
        <f>'[1]10'!J129</f>
        <v>0</v>
      </c>
      <c r="J202" s="150">
        <f>'[1]10'!K129</f>
        <v>0</v>
      </c>
      <c r="K202" s="150"/>
      <c r="L202" s="150"/>
      <c r="M202" s="150">
        <f>C202</f>
        <v>0</v>
      </c>
      <c r="N202" s="150">
        <f>C202</f>
        <v>0</v>
      </c>
    </row>
    <row r="203" spans="1:14" ht="25.5" x14ac:dyDescent="0.2">
      <c r="A203" s="158">
        <v>424</v>
      </c>
      <c r="B203" s="151" t="s">
        <v>289</v>
      </c>
      <c r="C203" s="150">
        <f>SUM(D203:L203)</f>
        <v>0</v>
      </c>
      <c r="D203" s="150">
        <f>'[1]10'!E151</f>
        <v>0</v>
      </c>
      <c r="E203" s="150">
        <f>'[1]10'!F151</f>
        <v>0</v>
      </c>
      <c r="F203" s="150">
        <f>'[1]10'!G151</f>
        <v>0</v>
      </c>
      <c r="G203" s="150">
        <f>'[1]10'!H151</f>
        <v>0</v>
      </c>
      <c r="H203" s="150">
        <f>'[1]10'!I151</f>
        <v>0</v>
      </c>
      <c r="I203" s="150">
        <f>'[1]10'!J151</f>
        <v>0</v>
      </c>
      <c r="J203" s="150">
        <f>'[1]10'!K151</f>
        <v>0</v>
      </c>
      <c r="K203" s="150"/>
      <c r="L203" s="150"/>
      <c r="M203" s="150">
        <f>C203</f>
        <v>0</v>
      </c>
      <c r="N203" s="150">
        <f>C203</f>
        <v>0</v>
      </c>
    </row>
    <row r="204" spans="1:14" x14ac:dyDescent="0.2">
      <c r="A204" s="158">
        <v>426</v>
      </c>
      <c r="B204" s="151" t="s">
        <v>290</v>
      </c>
      <c r="C204" s="150">
        <f>SUM(D204:L204)</f>
        <v>0</v>
      </c>
      <c r="D204" s="150">
        <f>'[1]10'!E154</f>
        <v>0</v>
      </c>
      <c r="E204" s="150">
        <f>'[1]10'!F154</f>
        <v>0</v>
      </c>
      <c r="F204" s="150">
        <f>'[1]10'!G154</f>
        <v>0</v>
      </c>
      <c r="G204" s="150">
        <f>'[1]10'!H154</f>
        <v>0</v>
      </c>
      <c r="H204" s="150">
        <f>'[1]10'!I154</f>
        <v>0</v>
      </c>
      <c r="I204" s="150">
        <f>'[1]10'!J154</f>
        <v>0</v>
      </c>
      <c r="J204" s="150">
        <f>'[1]10'!K154</f>
        <v>0</v>
      </c>
      <c r="K204" s="150"/>
      <c r="L204" s="150"/>
      <c r="M204" s="150">
        <f>C204</f>
        <v>0</v>
      </c>
      <c r="N204" s="150">
        <f>C204</f>
        <v>0</v>
      </c>
    </row>
    <row r="205" spans="1:14" x14ac:dyDescent="0.2">
      <c r="A205" s="154" t="s">
        <v>303</v>
      </c>
      <c r="B205" s="164" t="str">
        <f>'[1]11'!$C$2</f>
        <v>Pomoćnici u nastavi</v>
      </c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</row>
    <row r="206" spans="1:14" x14ac:dyDescent="0.2">
      <c r="A206" s="148">
        <v>3</v>
      </c>
      <c r="B206" s="157" t="s">
        <v>274</v>
      </c>
      <c r="C206" s="150">
        <f t="shared" ref="C206:N206" si="64">C207+C211+C217</f>
        <v>31500</v>
      </c>
      <c r="D206" s="150">
        <f t="shared" si="64"/>
        <v>0</v>
      </c>
      <c r="E206" s="150">
        <f t="shared" si="64"/>
        <v>31500</v>
      </c>
      <c r="F206" s="150">
        <f t="shared" si="64"/>
        <v>0</v>
      </c>
      <c r="G206" s="150">
        <f t="shared" si="64"/>
        <v>0</v>
      </c>
      <c r="H206" s="150">
        <f t="shared" si="64"/>
        <v>0</v>
      </c>
      <c r="I206" s="150">
        <f t="shared" si="64"/>
        <v>0</v>
      </c>
      <c r="J206" s="150">
        <f t="shared" si="64"/>
        <v>0</v>
      </c>
      <c r="K206" s="150">
        <f t="shared" si="64"/>
        <v>0</v>
      </c>
      <c r="L206" s="150">
        <f t="shared" si="64"/>
        <v>0</v>
      </c>
      <c r="M206" s="150">
        <f t="shared" si="64"/>
        <v>31500</v>
      </c>
      <c r="N206" s="150">
        <f t="shared" si="64"/>
        <v>31500</v>
      </c>
    </row>
    <row r="207" spans="1:14" x14ac:dyDescent="0.2">
      <c r="A207" s="148">
        <v>31</v>
      </c>
      <c r="B207" s="157" t="s">
        <v>275</v>
      </c>
      <c r="C207" s="150">
        <f t="shared" ref="C207:N207" si="65">SUM(C208:C210)</f>
        <v>31500</v>
      </c>
      <c r="D207" s="150">
        <f t="shared" si="65"/>
        <v>0</v>
      </c>
      <c r="E207" s="150">
        <f t="shared" si="65"/>
        <v>31500</v>
      </c>
      <c r="F207" s="150">
        <f t="shared" si="65"/>
        <v>0</v>
      </c>
      <c r="G207" s="150">
        <f t="shared" si="65"/>
        <v>0</v>
      </c>
      <c r="H207" s="150">
        <f t="shared" si="65"/>
        <v>0</v>
      </c>
      <c r="I207" s="150">
        <f t="shared" si="65"/>
        <v>0</v>
      </c>
      <c r="J207" s="150">
        <f t="shared" si="65"/>
        <v>0</v>
      </c>
      <c r="K207" s="150">
        <f t="shared" si="65"/>
        <v>0</v>
      </c>
      <c r="L207" s="150">
        <f t="shared" si="65"/>
        <v>0</v>
      </c>
      <c r="M207" s="150">
        <f t="shared" si="65"/>
        <v>31500</v>
      </c>
      <c r="N207" s="150">
        <f t="shared" si="65"/>
        <v>31500</v>
      </c>
    </row>
    <row r="208" spans="1:14" x14ac:dyDescent="0.2">
      <c r="A208" s="158">
        <v>311</v>
      </c>
      <c r="B208" s="151" t="s">
        <v>276</v>
      </c>
      <c r="C208" s="150">
        <f>SUM(D208:L208)</f>
        <v>26878</v>
      </c>
      <c r="D208" s="150">
        <f>'[1]11'!E10</f>
        <v>0</v>
      </c>
      <c r="E208" s="150">
        <f>'[1]11'!F10</f>
        <v>26878</v>
      </c>
      <c r="F208" s="150">
        <f>'[1]11'!G10</f>
        <v>0</v>
      </c>
      <c r="G208" s="150">
        <f>'[1]11'!H10</f>
        <v>0</v>
      </c>
      <c r="H208" s="150">
        <f>'[1]11'!I10</f>
        <v>0</v>
      </c>
      <c r="I208" s="150">
        <f>'[1]11'!J10</f>
        <v>0</v>
      </c>
      <c r="J208" s="150">
        <f>'[1]11'!K10</f>
        <v>0</v>
      </c>
      <c r="K208" s="150"/>
      <c r="L208" s="150"/>
      <c r="M208" s="150">
        <f>C208</f>
        <v>26878</v>
      </c>
      <c r="N208" s="150">
        <f>C208</f>
        <v>26878</v>
      </c>
    </row>
    <row r="209" spans="1:14" x14ac:dyDescent="0.2">
      <c r="A209" s="158">
        <v>312</v>
      </c>
      <c r="B209" s="151" t="s">
        <v>277</v>
      </c>
      <c r="C209" s="150">
        <f>SUM(D209:L209)</f>
        <v>0</v>
      </c>
      <c r="D209" s="150">
        <f>'[1]11'!E15</f>
        <v>0</v>
      </c>
      <c r="E209" s="150">
        <f>'[1]11'!F15</f>
        <v>0</v>
      </c>
      <c r="F209" s="150">
        <f>'[1]11'!G15</f>
        <v>0</v>
      </c>
      <c r="G209" s="150">
        <f>'[1]11'!H15</f>
        <v>0</v>
      </c>
      <c r="H209" s="150">
        <f>'[1]11'!I15</f>
        <v>0</v>
      </c>
      <c r="I209" s="150">
        <f>'[1]11'!J15</f>
        <v>0</v>
      </c>
      <c r="J209" s="150">
        <f>'[1]11'!K15</f>
        <v>0</v>
      </c>
      <c r="K209" s="150"/>
      <c r="L209" s="150"/>
      <c r="M209" s="150">
        <f>C209</f>
        <v>0</v>
      </c>
      <c r="N209" s="150">
        <f>C209</f>
        <v>0</v>
      </c>
    </row>
    <row r="210" spans="1:14" x14ac:dyDescent="0.2">
      <c r="A210" s="158">
        <v>313</v>
      </c>
      <c r="B210" s="151" t="s">
        <v>278</v>
      </c>
      <c r="C210" s="150">
        <f>SUM(D210:L210)</f>
        <v>4622</v>
      </c>
      <c r="D210" s="150">
        <f>'[1]11'!E17</f>
        <v>0</v>
      </c>
      <c r="E210" s="150">
        <f>'[1]11'!F17</f>
        <v>4622</v>
      </c>
      <c r="F210" s="150">
        <f>'[1]11'!G17</f>
        <v>0</v>
      </c>
      <c r="G210" s="150">
        <f>'[1]11'!H17</f>
        <v>0</v>
      </c>
      <c r="H210" s="150">
        <f>'[1]11'!I17</f>
        <v>0</v>
      </c>
      <c r="I210" s="150">
        <f>'[1]11'!J17</f>
        <v>0</v>
      </c>
      <c r="J210" s="150">
        <f>'[1]11'!K17</f>
        <v>0</v>
      </c>
      <c r="K210" s="150"/>
      <c r="L210" s="150"/>
      <c r="M210" s="150">
        <f>C210</f>
        <v>4622</v>
      </c>
      <c r="N210" s="150">
        <f>C210</f>
        <v>4622</v>
      </c>
    </row>
    <row r="211" spans="1:14" x14ac:dyDescent="0.2">
      <c r="A211" s="148">
        <v>32</v>
      </c>
      <c r="B211" s="157" t="s">
        <v>13</v>
      </c>
      <c r="C211" s="150">
        <f t="shared" ref="C211:N211" si="66">SUM(C212:C216)</f>
        <v>0</v>
      </c>
      <c r="D211" s="150">
        <f t="shared" si="66"/>
        <v>0</v>
      </c>
      <c r="E211" s="150">
        <f t="shared" si="66"/>
        <v>0</v>
      </c>
      <c r="F211" s="150">
        <f t="shared" si="66"/>
        <v>0</v>
      </c>
      <c r="G211" s="150">
        <f t="shared" si="66"/>
        <v>0</v>
      </c>
      <c r="H211" s="150">
        <f t="shared" si="66"/>
        <v>0</v>
      </c>
      <c r="I211" s="150">
        <f t="shared" si="66"/>
        <v>0</v>
      </c>
      <c r="J211" s="150">
        <f t="shared" si="66"/>
        <v>0</v>
      </c>
      <c r="K211" s="150">
        <f t="shared" si="66"/>
        <v>0</v>
      </c>
      <c r="L211" s="150">
        <f t="shared" si="66"/>
        <v>0</v>
      </c>
      <c r="M211" s="150">
        <f t="shared" si="66"/>
        <v>0</v>
      </c>
      <c r="N211" s="150">
        <f t="shared" si="66"/>
        <v>0</v>
      </c>
    </row>
    <row r="212" spans="1:14" x14ac:dyDescent="0.2">
      <c r="A212" s="158">
        <v>321</v>
      </c>
      <c r="B212" s="151" t="s">
        <v>14</v>
      </c>
      <c r="C212" s="150">
        <f>SUM(D212:L212)</f>
        <v>0</v>
      </c>
      <c r="D212" s="150">
        <f>'[1]11'!E21</f>
        <v>0</v>
      </c>
      <c r="E212" s="150">
        <f>'[1]11'!F21</f>
        <v>0</v>
      </c>
      <c r="F212" s="150">
        <f>'[1]11'!G21</f>
        <v>0</v>
      </c>
      <c r="G212" s="150">
        <f>'[1]11'!H21</f>
        <v>0</v>
      </c>
      <c r="H212" s="150">
        <f>'[1]11'!I21</f>
        <v>0</v>
      </c>
      <c r="I212" s="150">
        <f>'[1]11'!J21</f>
        <v>0</v>
      </c>
      <c r="J212" s="150">
        <f>'[1]11'!K21</f>
        <v>0</v>
      </c>
      <c r="K212" s="150"/>
      <c r="L212" s="150"/>
      <c r="M212" s="150">
        <f>C212</f>
        <v>0</v>
      </c>
      <c r="N212" s="150">
        <f>C212</f>
        <v>0</v>
      </c>
    </row>
    <row r="213" spans="1:14" x14ac:dyDescent="0.2">
      <c r="A213" s="158">
        <v>322</v>
      </c>
      <c r="B213" s="151" t="s">
        <v>20</v>
      </c>
      <c r="C213" s="150">
        <f>SUM(D213:L213)</f>
        <v>0</v>
      </c>
      <c r="D213" s="150">
        <f>'[1]11'!E26</f>
        <v>0</v>
      </c>
      <c r="E213" s="150">
        <f>'[1]11'!F26</f>
        <v>0</v>
      </c>
      <c r="F213" s="150">
        <f>'[1]11'!G26</f>
        <v>0</v>
      </c>
      <c r="G213" s="150">
        <f>'[1]11'!H26</f>
        <v>0</v>
      </c>
      <c r="H213" s="150">
        <f>'[1]11'!I26</f>
        <v>0</v>
      </c>
      <c r="I213" s="150">
        <f>'[1]11'!J26</f>
        <v>0</v>
      </c>
      <c r="J213" s="150">
        <f>'[1]11'!K26</f>
        <v>0</v>
      </c>
      <c r="K213" s="150"/>
      <c r="L213" s="150"/>
      <c r="M213" s="150">
        <f>C213</f>
        <v>0</v>
      </c>
      <c r="N213" s="150">
        <f>C213</f>
        <v>0</v>
      </c>
    </row>
    <row r="214" spans="1:14" x14ac:dyDescent="0.2">
      <c r="A214" s="158">
        <v>323</v>
      </c>
      <c r="B214" s="151" t="s">
        <v>88</v>
      </c>
      <c r="C214" s="150">
        <f>SUM(D214:L214)</f>
        <v>0</v>
      </c>
      <c r="D214" s="150">
        <f>'[1]11'!E52</f>
        <v>0</v>
      </c>
      <c r="E214" s="150">
        <f>'[1]11'!F52</f>
        <v>0</v>
      </c>
      <c r="F214" s="150">
        <f>'[1]11'!G52</f>
        <v>0</v>
      </c>
      <c r="G214" s="150">
        <f>'[1]11'!H52</f>
        <v>0</v>
      </c>
      <c r="H214" s="150">
        <f>'[1]11'!I52</f>
        <v>0</v>
      </c>
      <c r="I214" s="150">
        <f>'[1]11'!J52</f>
        <v>0</v>
      </c>
      <c r="J214" s="150">
        <f>'[1]11'!K52</f>
        <v>0</v>
      </c>
      <c r="K214" s="150"/>
      <c r="L214" s="150"/>
      <c r="M214" s="150">
        <f>C214</f>
        <v>0</v>
      </c>
      <c r="N214" s="150">
        <f>C214</f>
        <v>0</v>
      </c>
    </row>
    <row r="215" spans="1:14" ht="25.5" x14ac:dyDescent="0.2">
      <c r="A215" s="158">
        <v>324</v>
      </c>
      <c r="B215" s="151" t="s">
        <v>279</v>
      </c>
      <c r="C215" s="150">
        <f>SUM(D215:L215)</f>
        <v>0</v>
      </c>
      <c r="D215" s="150">
        <f>'[1]11'!E98</f>
        <v>0</v>
      </c>
      <c r="E215" s="150">
        <f>'[1]11'!F98</f>
        <v>0</v>
      </c>
      <c r="F215" s="150">
        <f>'[1]11'!G98</f>
        <v>0</v>
      </c>
      <c r="G215" s="150">
        <f>'[1]11'!H98</f>
        <v>0</v>
      </c>
      <c r="H215" s="150">
        <f>'[1]11'!I98</f>
        <v>0</v>
      </c>
      <c r="I215" s="150">
        <f>'[1]11'!J98</f>
        <v>0</v>
      </c>
      <c r="J215" s="150">
        <f>'[1]11'!K98</f>
        <v>0</v>
      </c>
      <c r="K215" s="150"/>
      <c r="L215" s="150"/>
      <c r="M215" s="150">
        <f>C215</f>
        <v>0</v>
      </c>
      <c r="N215" s="150">
        <f>C215</f>
        <v>0</v>
      </c>
    </row>
    <row r="216" spans="1:14" x14ac:dyDescent="0.2">
      <c r="A216" s="158">
        <v>329</v>
      </c>
      <c r="B216" s="151" t="s">
        <v>177</v>
      </c>
      <c r="C216" s="150">
        <f>SUM(D216:L216)</f>
        <v>0</v>
      </c>
      <c r="D216" s="150">
        <f>'[1]11'!E104</f>
        <v>0</v>
      </c>
      <c r="E216" s="150">
        <f>'[1]11'!F104</f>
        <v>0</v>
      </c>
      <c r="F216" s="150">
        <f>'[1]11'!G104</f>
        <v>0</v>
      </c>
      <c r="G216" s="150">
        <f>'[1]11'!H104</f>
        <v>0</v>
      </c>
      <c r="H216" s="150">
        <f>'[1]11'!I104</f>
        <v>0</v>
      </c>
      <c r="I216" s="150">
        <f>'[1]11'!J104</f>
        <v>0</v>
      </c>
      <c r="J216" s="150">
        <f>'[1]11'!K104</f>
        <v>0</v>
      </c>
      <c r="K216" s="150"/>
      <c r="L216" s="150"/>
      <c r="M216" s="150">
        <f>C216</f>
        <v>0</v>
      </c>
      <c r="N216" s="150">
        <f>C216</f>
        <v>0</v>
      </c>
    </row>
    <row r="217" spans="1:14" x14ac:dyDescent="0.2">
      <c r="A217" s="148">
        <v>34</v>
      </c>
      <c r="B217" s="157" t="s">
        <v>280</v>
      </c>
      <c r="C217" s="150">
        <f t="shared" ref="C217:N217" si="67">C218</f>
        <v>0</v>
      </c>
      <c r="D217" s="150">
        <f t="shared" si="67"/>
        <v>0</v>
      </c>
      <c r="E217" s="150">
        <f t="shared" si="67"/>
        <v>0</v>
      </c>
      <c r="F217" s="150">
        <f t="shared" si="67"/>
        <v>0</v>
      </c>
      <c r="G217" s="150">
        <f t="shared" si="67"/>
        <v>0</v>
      </c>
      <c r="H217" s="150">
        <f t="shared" si="67"/>
        <v>0</v>
      </c>
      <c r="I217" s="150">
        <f t="shared" si="67"/>
        <v>0</v>
      </c>
      <c r="J217" s="150">
        <f t="shared" si="67"/>
        <v>0</v>
      </c>
      <c r="K217" s="150">
        <f t="shared" si="67"/>
        <v>0</v>
      </c>
      <c r="L217" s="150">
        <f t="shared" si="67"/>
        <v>0</v>
      </c>
      <c r="M217" s="150">
        <f t="shared" si="67"/>
        <v>0</v>
      </c>
      <c r="N217" s="150">
        <f t="shared" si="67"/>
        <v>0</v>
      </c>
    </row>
    <row r="218" spans="1:14" x14ac:dyDescent="0.2">
      <c r="A218" s="158">
        <v>343</v>
      </c>
      <c r="B218" s="151" t="s">
        <v>187</v>
      </c>
      <c r="C218" s="150">
        <f>SUM(D218:L218)</f>
        <v>0</v>
      </c>
      <c r="D218" s="150">
        <f>'[1]11'!E122</f>
        <v>0</v>
      </c>
      <c r="E218" s="150">
        <f>'[1]11'!F122</f>
        <v>0</v>
      </c>
      <c r="F218" s="150">
        <f>'[1]11'!G122</f>
        <v>0</v>
      </c>
      <c r="G218" s="150">
        <f>'[1]11'!H122</f>
        <v>0</v>
      </c>
      <c r="H218" s="150">
        <f>'[1]11'!I122</f>
        <v>0</v>
      </c>
      <c r="I218" s="150">
        <f>'[1]11'!J122</f>
        <v>0</v>
      </c>
      <c r="J218" s="150">
        <f>'[1]11'!K122</f>
        <v>0</v>
      </c>
      <c r="K218" s="150"/>
      <c r="L218" s="150"/>
      <c r="M218" s="150">
        <f>C218</f>
        <v>0</v>
      </c>
      <c r="N218" s="150">
        <f>C218</f>
        <v>0</v>
      </c>
    </row>
    <row r="219" spans="1:14" ht="25.5" x14ac:dyDescent="0.2">
      <c r="A219" s="148">
        <v>4</v>
      </c>
      <c r="B219" s="157" t="s">
        <v>192</v>
      </c>
      <c r="C219" s="150">
        <f t="shared" ref="C219:N219" si="68">C220</f>
        <v>0</v>
      </c>
      <c r="D219" s="150">
        <f t="shared" si="68"/>
        <v>0</v>
      </c>
      <c r="E219" s="150">
        <f t="shared" si="68"/>
        <v>0</v>
      </c>
      <c r="F219" s="150">
        <f t="shared" si="68"/>
        <v>0</v>
      </c>
      <c r="G219" s="150">
        <f t="shared" si="68"/>
        <v>0</v>
      </c>
      <c r="H219" s="150">
        <f t="shared" si="68"/>
        <v>0</v>
      </c>
      <c r="I219" s="150">
        <f t="shared" si="68"/>
        <v>0</v>
      </c>
      <c r="J219" s="150">
        <f t="shared" si="68"/>
        <v>0</v>
      </c>
      <c r="K219" s="150">
        <f t="shared" si="68"/>
        <v>0</v>
      </c>
      <c r="L219" s="150">
        <f t="shared" si="68"/>
        <v>0</v>
      </c>
      <c r="M219" s="150">
        <f t="shared" si="68"/>
        <v>0</v>
      </c>
      <c r="N219" s="150">
        <f t="shared" si="68"/>
        <v>0</v>
      </c>
    </row>
    <row r="220" spans="1:14" ht="25.5" x14ac:dyDescent="0.2">
      <c r="A220" s="148">
        <v>42</v>
      </c>
      <c r="B220" s="157" t="s">
        <v>287</v>
      </c>
      <c r="C220" s="150">
        <f t="shared" ref="C220:N220" si="69">SUM(C221:C223)</f>
        <v>0</v>
      </c>
      <c r="D220" s="150">
        <f t="shared" si="69"/>
        <v>0</v>
      </c>
      <c r="E220" s="150">
        <f t="shared" si="69"/>
        <v>0</v>
      </c>
      <c r="F220" s="150">
        <f t="shared" si="69"/>
        <v>0</v>
      </c>
      <c r="G220" s="150">
        <f t="shared" si="69"/>
        <v>0</v>
      </c>
      <c r="H220" s="150">
        <f t="shared" si="69"/>
        <v>0</v>
      </c>
      <c r="I220" s="150">
        <f t="shared" si="69"/>
        <v>0</v>
      </c>
      <c r="J220" s="150">
        <f t="shared" si="69"/>
        <v>0</v>
      </c>
      <c r="K220" s="150">
        <f t="shared" si="69"/>
        <v>0</v>
      </c>
      <c r="L220" s="150">
        <f t="shared" si="69"/>
        <v>0</v>
      </c>
      <c r="M220" s="150">
        <f t="shared" si="69"/>
        <v>0</v>
      </c>
      <c r="N220" s="150">
        <f t="shared" si="69"/>
        <v>0</v>
      </c>
    </row>
    <row r="221" spans="1:14" x14ac:dyDescent="0.2">
      <c r="A221" s="158">
        <v>422</v>
      </c>
      <c r="B221" s="151" t="s">
        <v>194</v>
      </c>
      <c r="C221" s="150">
        <f>SUM(D221:L221)</f>
        <v>0</v>
      </c>
      <c r="D221" s="150">
        <f>'[1]11'!E129</f>
        <v>0</v>
      </c>
      <c r="E221" s="150">
        <f>'[1]11'!F129</f>
        <v>0</v>
      </c>
      <c r="F221" s="150">
        <f>'[1]11'!G129</f>
        <v>0</v>
      </c>
      <c r="G221" s="150">
        <f>'[1]11'!H129</f>
        <v>0</v>
      </c>
      <c r="H221" s="150">
        <f>'[1]11'!I129</f>
        <v>0</v>
      </c>
      <c r="I221" s="150">
        <f>'[1]11'!J129</f>
        <v>0</v>
      </c>
      <c r="J221" s="150">
        <f>'[1]11'!K129</f>
        <v>0</v>
      </c>
      <c r="K221" s="150"/>
      <c r="L221" s="150"/>
      <c r="M221" s="150">
        <f>C221</f>
        <v>0</v>
      </c>
      <c r="N221" s="150">
        <f>C221</f>
        <v>0</v>
      </c>
    </row>
    <row r="222" spans="1:14" ht="25.5" x14ac:dyDescent="0.2">
      <c r="A222" s="158">
        <v>424</v>
      </c>
      <c r="B222" s="151" t="s">
        <v>289</v>
      </c>
      <c r="C222" s="150">
        <f>SUM(D222:L222)</f>
        <v>0</v>
      </c>
      <c r="D222" s="150">
        <f>'[1]11'!E151</f>
        <v>0</v>
      </c>
      <c r="E222" s="150">
        <f>'[1]11'!F151</f>
        <v>0</v>
      </c>
      <c r="F222" s="150">
        <f>'[1]11'!G151</f>
        <v>0</v>
      </c>
      <c r="G222" s="150">
        <f>'[1]11'!H151</f>
        <v>0</v>
      </c>
      <c r="H222" s="150">
        <f>'[1]11'!I151</f>
        <v>0</v>
      </c>
      <c r="I222" s="150">
        <f>'[1]11'!J151</f>
        <v>0</v>
      </c>
      <c r="J222" s="150">
        <f>'[1]11'!K151</f>
        <v>0</v>
      </c>
      <c r="K222" s="150"/>
      <c r="L222" s="150"/>
      <c r="M222" s="150">
        <f>C222</f>
        <v>0</v>
      </c>
      <c r="N222" s="150">
        <f>C222</f>
        <v>0</v>
      </c>
    </row>
    <row r="223" spans="1:14" x14ac:dyDescent="0.2">
      <c r="A223" s="158">
        <v>426</v>
      </c>
      <c r="B223" s="151" t="s">
        <v>290</v>
      </c>
      <c r="C223" s="150">
        <f>SUM(D223:L223)</f>
        <v>0</v>
      </c>
      <c r="D223" s="150">
        <f>'[1]11'!E154</f>
        <v>0</v>
      </c>
      <c r="E223" s="150">
        <f>'[1]11'!F154</f>
        <v>0</v>
      </c>
      <c r="F223" s="150">
        <f>'[1]11'!G154</f>
        <v>0</v>
      </c>
      <c r="G223" s="150">
        <f>'[1]11'!H154</f>
        <v>0</v>
      </c>
      <c r="H223" s="150">
        <f>'[1]11'!I154</f>
        <v>0</v>
      </c>
      <c r="I223" s="150">
        <f>'[1]11'!J154</f>
        <v>0</v>
      </c>
      <c r="J223" s="150">
        <f>'[1]11'!K154</f>
        <v>0</v>
      </c>
      <c r="K223" s="150"/>
      <c r="L223" s="150"/>
      <c r="M223" s="150">
        <f>C223</f>
        <v>0</v>
      </c>
      <c r="N223" s="150">
        <f>C223</f>
        <v>0</v>
      </c>
    </row>
    <row r="224" spans="1:14" x14ac:dyDescent="0.2">
      <c r="A224" s="154" t="s">
        <v>304</v>
      </c>
      <c r="B224" s="164" t="str">
        <f>'[1]12'!$C$2</f>
        <v>Trening životnih vještina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</row>
    <row r="225" spans="1:14" x14ac:dyDescent="0.2">
      <c r="A225" s="148">
        <v>3</v>
      </c>
      <c r="B225" s="157" t="s">
        <v>274</v>
      </c>
      <c r="C225" s="150">
        <f t="shared" ref="C225:N225" si="70">C226+C230+C236</f>
        <v>2210</v>
      </c>
      <c r="D225" s="150">
        <f t="shared" si="70"/>
        <v>0</v>
      </c>
      <c r="E225" s="150">
        <f t="shared" si="70"/>
        <v>0</v>
      </c>
      <c r="F225" s="150">
        <f t="shared" si="70"/>
        <v>0</v>
      </c>
      <c r="G225" s="150">
        <f t="shared" si="70"/>
        <v>0</v>
      </c>
      <c r="H225" s="150">
        <f t="shared" si="70"/>
        <v>2210</v>
      </c>
      <c r="I225" s="150">
        <f t="shared" si="70"/>
        <v>0</v>
      </c>
      <c r="J225" s="150">
        <f t="shared" si="70"/>
        <v>0</v>
      </c>
      <c r="K225" s="150">
        <f t="shared" si="70"/>
        <v>0</v>
      </c>
      <c r="L225" s="150">
        <f t="shared" si="70"/>
        <v>0</v>
      </c>
      <c r="M225" s="150">
        <f t="shared" si="70"/>
        <v>2210</v>
      </c>
      <c r="N225" s="150">
        <f t="shared" si="70"/>
        <v>2210</v>
      </c>
    </row>
    <row r="226" spans="1:14" x14ac:dyDescent="0.2">
      <c r="A226" s="148">
        <v>31</v>
      </c>
      <c r="B226" s="157" t="s">
        <v>275</v>
      </c>
      <c r="C226" s="150">
        <f t="shared" ref="C226:N226" si="71">SUM(C227:C229)</f>
        <v>1000</v>
      </c>
      <c r="D226" s="150">
        <f t="shared" si="71"/>
        <v>0</v>
      </c>
      <c r="E226" s="150">
        <f t="shared" si="71"/>
        <v>0</v>
      </c>
      <c r="F226" s="150">
        <f t="shared" si="71"/>
        <v>0</v>
      </c>
      <c r="G226" s="150">
        <f t="shared" si="71"/>
        <v>0</v>
      </c>
      <c r="H226" s="150">
        <f t="shared" si="71"/>
        <v>1000</v>
      </c>
      <c r="I226" s="150">
        <f t="shared" si="71"/>
        <v>0</v>
      </c>
      <c r="J226" s="150">
        <f t="shared" si="71"/>
        <v>0</v>
      </c>
      <c r="K226" s="150">
        <f t="shared" si="71"/>
        <v>0</v>
      </c>
      <c r="L226" s="150">
        <f t="shared" si="71"/>
        <v>0</v>
      </c>
      <c r="M226" s="150">
        <f t="shared" si="71"/>
        <v>1000</v>
      </c>
      <c r="N226" s="150">
        <f t="shared" si="71"/>
        <v>1000</v>
      </c>
    </row>
    <row r="227" spans="1:14" x14ac:dyDescent="0.2">
      <c r="A227" s="158">
        <v>311</v>
      </c>
      <c r="B227" s="151" t="s">
        <v>276</v>
      </c>
      <c r="C227" s="150">
        <f>SUM(D227:L227)</f>
        <v>1000</v>
      </c>
      <c r="D227" s="150">
        <f>'[1]12'!E10</f>
        <v>0</v>
      </c>
      <c r="E227" s="150">
        <f>'[1]12'!F10</f>
        <v>0</v>
      </c>
      <c r="F227" s="150">
        <f>'[1]12'!G10</f>
        <v>0</v>
      </c>
      <c r="G227" s="150">
        <f>'[1]12'!H10</f>
        <v>0</v>
      </c>
      <c r="H227" s="150">
        <f>'[1]12'!I10</f>
        <v>1000</v>
      </c>
      <c r="I227" s="150">
        <f>'[1]12'!J10</f>
        <v>0</v>
      </c>
      <c r="J227" s="150">
        <f>'[1]12'!K10</f>
        <v>0</v>
      </c>
      <c r="K227" s="150"/>
      <c r="L227" s="150"/>
      <c r="M227" s="150">
        <f>C227</f>
        <v>1000</v>
      </c>
      <c r="N227" s="150">
        <f>C227</f>
        <v>1000</v>
      </c>
    </row>
    <row r="228" spans="1:14" x14ac:dyDescent="0.2">
      <c r="A228" s="158">
        <v>312</v>
      </c>
      <c r="B228" s="151" t="s">
        <v>277</v>
      </c>
      <c r="C228" s="150">
        <f>SUM(D228:L228)</f>
        <v>0</v>
      </c>
      <c r="D228" s="150">
        <f>'[1]12'!E15</f>
        <v>0</v>
      </c>
      <c r="E228" s="150">
        <f>'[1]12'!F15</f>
        <v>0</v>
      </c>
      <c r="F228" s="150">
        <f>'[1]12'!G15</f>
        <v>0</v>
      </c>
      <c r="G228" s="150">
        <f>'[1]12'!H15</f>
        <v>0</v>
      </c>
      <c r="H228" s="150">
        <f>'[1]12'!I15</f>
        <v>0</v>
      </c>
      <c r="I228" s="150">
        <f>'[1]12'!J15</f>
        <v>0</v>
      </c>
      <c r="J228" s="150">
        <f>'[1]12'!K15</f>
        <v>0</v>
      </c>
      <c r="K228" s="150"/>
      <c r="L228" s="150"/>
      <c r="M228" s="150">
        <f>C228</f>
        <v>0</v>
      </c>
      <c r="N228" s="150">
        <f>C228</f>
        <v>0</v>
      </c>
    </row>
    <row r="229" spans="1:14" x14ac:dyDescent="0.2">
      <c r="A229" s="158">
        <v>313</v>
      </c>
      <c r="B229" s="151" t="s">
        <v>278</v>
      </c>
      <c r="C229" s="150">
        <f>SUM(D229:L229)</f>
        <v>0</v>
      </c>
      <c r="D229" s="150">
        <f>'[1]12'!E17</f>
        <v>0</v>
      </c>
      <c r="E229" s="150">
        <f>'[1]12'!F17</f>
        <v>0</v>
      </c>
      <c r="F229" s="150">
        <f>'[1]12'!G17</f>
        <v>0</v>
      </c>
      <c r="G229" s="150">
        <f>'[1]12'!H17</f>
        <v>0</v>
      </c>
      <c r="H229" s="150">
        <f>'[1]12'!I17</f>
        <v>0</v>
      </c>
      <c r="I229" s="150">
        <f>'[1]12'!J17</f>
        <v>0</v>
      </c>
      <c r="J229" s="150">
        <f>'[1]12'!K17</f>
        <v>0</v>
      </c>
      <c r="K229" s="150"/>
      <c r="L229" s="150"/>
      <c r="M229" s="150">
        <f>C229</f>
        <v>0</v>
      </c>
      <c r="N229" s="150">
        <f>C229</f>
        <v>0</v>
      </c>
    </row>
    <row r="230" spans="1:14" x14ac:dyDescent="0.2">
      <c r="A230" s="148">
        <v>32</v>
      </c>
      <c r="B230" s="157" t="s">
        <v>13</v>
      </c>
      <c r="C230" s="150">
        <f t="shared" ref="C230:N230" si="72">SUM(C231:C235)</f>
        <v>1210</v>
      </c>
      <c r="D230" s="150">
        <f t="shared" si="72"/>
        <v>0</v>
      </c>
      <c r="E230" s="150">
        <f t="shared" si="72"/>
        <v>0</v>
      </c>
      <c r="F230" s="150">
        <f t="shared" si="72"/>
        <v>0</v>
      </c>
      <c r="G230" s="150">
        <f t="shared" si="72"/>
        <v>0</v>
      </c>
      <c r="H230" s="150">
        <f t="shared" si="72"/>
        <v>1210</v>
      </c>
      <c r="I230" s="150">
        <f t="shared" si="72"/>
        <v>0</v>
      </c>
      <c r="J230" s="150">
        <f t="shared" si="72"/>
        <v>0</v>
      </c>
      <c r="K230" s="150">
        <f t="shared" si="72"/>
        <v>0</v>
      </c>
      <c r="L230" s="150">
        <f t="shared" si="72"/>
        <v>0</v>
      </c>
      <c r="M230" s="150">
        <f t="shared" si="72"/>
        <v>1210</v>
      </c>
      <c r="N230" s="150">
        <f t="shared" si="72"/>
        <v>1210</v>
      </c>
    </row>
    <row r="231" spans="1:14" x14ac:dyDescent="0.2">
      <c r="A231" s="158">
        <v>321</v>
      </c>
      <c r="B231" s="151" t="s">
        <v>14</v>
      </c>
      <c r="C231" s="150">
        <f>SUM(D231:L231)</f>
        <v>0</v>
      </c>
      <c r="D231" s="150">
        <f>'[1]12'!E21</f>
        <v>0</v>
      </c>
      <c r="E231" s="150">
        <f>'[1]12'!F21</f>
        <v>0</v>
      </c>
      <c r="F231" s="150">
        <f>'[1]12'!G21</f>
        <v>0</v>
      </c>
      <c r="G231" s="150">
        <f>'[1]12'!H21</f>
        <v>0</v>
      </c>
      <c r="H231" s="150">
        <f>'[1]12'!I21</f>
        <v>0</v>
      </c>
      <c r="I231" s="150">
        <f>'[1]12'!J21</f>
        <v>0</v>
      </c>
      <c r="J231" s="150">
        <f>'[1]12'!K21</f>
        <v>0</v>
      </c>
      <c r="K231" s="150"/>
      <c r="L231" s="150"/>
      <c r="M231" s="150">
        <f>C231</f>
        <v>0</v>
      </c>
      <c r="N231" s="150">
        <f>C231</f>
        <v>0</v>
      </c>
    </row>
    <row r="232" spans="1:14" x14ac:dyDescent="0.2">
      <c r="A232" s="158">
        <v>322</v>
      </c>
      <c r="B232" s="151" t="s">
        <v>20</v>
      </c>
      <c r="C232" s="150">
        <f>SUM(D232:L232)</f>
        <v>1210</v>
      </c>
      <c r="D232" s="150">
        <f>'[1]12'!E26</f>
        <v>0</v>
      </c>
      <c r="E232" s="150">
        <f>'[1]12'!F26</f>
        <v>0</v>
      </c>
      <c r="F232" s="150">
        <f>'[1]12'!G26</f>
        <v>0</v>
      </c>
      <c r="G232" s="150">
        <f>'[1]12'!H26</f>
        <v>0</v>
      </c>
      <c r="H232" s="150">
        <f>'[1]12'!I26</f>
        <v>1210</v>
      </c>
      <c r="I232" s="150">
        <f>'[1]12'!J26</f>
        <v>0</v>
      </c>
      <c r="J232" s="150">
        <f>'[1]12'!K26</f>
        <v>0</v>
      </c>
      <c r="K232" s="150"/>
      <c r="L232" s="150"/>
      <c r="M232" s="150">
        <f>C232</f>
        <v>1210</v>
      </c>
      <c r="N232" s="150">
        <f>C232</f>
        <v>1210</v>
      </c>
    </row>
    <row r="233" spans="1:14" x14ac:dyDescent="0.2">
      <c r="A233" s="158">
        <v>323</v>
      </c>
      <c r="B233" s="151" t="s">
        <v>88</v>
      </c>
      <c r="C233" s="150">
        <f>SUM(D233:L233)</f>
        <v>0</v>
      </c>
      <c r="D233" s="150">
        <f>'[1]12'!E52</f>
        <v>0</v>
      </c>
      <c r="E233" s="150">
        <f>'[1]12'!F52</f>
        <v>0</v>
      </c>
      <c r="F233" s="150">
        <f>'[1]12'!G52</f>
        <v>0</v>
      </c>
      <c r="G233" s="150">
        <f>'[1]12'!H52</f>
        <v>0</v>
      </c>
      <c r="H233" s="150">
        <f>'[1]12'!I52</f>
        <v>0</v>
      </c>
      <c r="I233" s="150">
        <f>'[1]12'!J52</f>
        <v>0</v>
      </c>
      <c r="J233" s="150">
        <f>'[1]12'!K52</f>
        <v>0</v>
      </c>
      <c r="K233" s="150"/>
      <c r="L233" s="150"/>
      <c r="M233" s="150">
        <f>C233</f>
        <v>0</v>
      </c>
      <c r="N233" s="150">
        <f>C233</f>
        <v>0</v>
      </c>
    </row>
    <row r="234" spans="1:14" ht="25.5" x14ac:dyDescent="0.2">
      <c r="A234" s="158">
        <v>324</v>
      </c>
      <c r="B234" s="151" t="s">
        <v>279</v>
      </c>
      <c r="C234" s="150">
        <f>SUM(D234:L234)</f>
        <v>0</v>
      </c>
      <c r="D234" s="150">
        <f>'[1]12'!E98</f>
        <v>0</v>
      </c>
      <c r="E234" s="150">
        <f>'[1]12'!F98</f>
        <v>0</v>
      </c>
      <c r="F234" s="150">
        <f>'[1]12'!G98</f>
        <v>0</v>
      </c>
      <c r="G234" s="150">
        <f>'[1]12'!H98</f>
        <v>0</v>
      </c>
      <c r="H234" s="150">
        <f>'[1]12'!I98</f>
        <v>0</v>
      </c>
      <c r="I234" s="150">
        <f>'[1]12'!J98</f>
        <v>0</v>
      </c>
      <c r="J234" s="150">
        <f>'[1]12'!K98</f>
        <v>0</v>
      </c>
      <c r="K234" s="150"/>
      <c r="L234" s="150"/>
      <c r="M234" s="150">
        <f>C234</f>
        <v>0</v>
      </c>
      <c r="N234" s="150">
        <f>C234</f>
        <v>0</v>
      </c>
    </row>
    <row r="235" spans="1:14" x14ac:dyDescent="0.2">
      <c r="A235" s="158">
        <v>329</v>
      </c>
      <c r="B235" s="151" t="s">
        <v>177</v>
      </c>
      <c r="C235" s="150">
        <f>SUM(D235:L235)</f>
        <v>0</v>
      </c>
      <c r="D235" s="150">
        <f>'[1]12'!E104</f>
        <v>0</v>
      </c>
      <c r="E235" s="150">
        <f>'[1]12'!F104</f>
        <v>0</v>
      </c>
      <c r="F235" s="150">
        <f>'[1]12'!G104</f>
        <v>0</v>
      </c>
      <c r="G235" s="150">
        <f>'[1]12'!H104</f>
        <v>0</v>
      </c>
      <c r="H235" s="150">
        <f>'[1]12'!I104</f>
        <v>0</v>
      </c>
      <c r="I235" s="150">
        <f>'[1]12'!J104</f>
        <v>0</v>
      </c>
      <c r="J235" s="150">
        <f>'[1]12'!K104</f>
        <v>0</v>
      </c>
      <c r="K235" s="150"/>
      <c r="L235" s="150"/>
      <c r="M235" s="150">
        <f>C235</f>
        <v>0</v>
      </c>
      <c r="N235" s="150">
        <f>C235</f>
        <v>0</v>
      </c>
    </row>
    <row r="236" spans="1:14" x14ac:dyDescent="0.2">
      <c r="A236" s="148">
        <v>34</v>
      </c>
      <c r="B236" s="157" t="s">
        <v>280</v>
      </c>
      <c r="C236" s="150">
        <f t="shared" ref="C236:N236" si="73">C237</f>
        <v>0</v>
      </c>
      <c r="D236" s="150">
        <f t="shared" si="73"/>
        <v>0</v>
      </c>
      <c r="E236" s="150">
        <f t="shared" si="73"/>
        <v>0</v>
      </c>
      <c r="F236" s="150">
        <f t="shared" si="73"/>
        <v>0</v>
      </c>
      <c r="G236" s="150">
        <f t="shared" si="73"/>
        <v>0</v>
      </c>
      <c r="H236" s="150">
        <f t="shared" si="73"/>
        <v>0</v>
      </c>
      <c r="I236" s="150">
        <f t="shared" si="73"/>
        <v>0</v>
      </c>
      <c r="J236" s="150">
        <f t="shared" si="73"/>
        <v>0</v>
      </c>
      <c r="K236" s="150">
        <f t="shared" si="73"/>
        <v>0</v>
      </c>
      <c r="L236" s="150">
        <f t="shared" si="73"/>
        <v>0</v>
      </c>
      <c r="M236" s="150">
        <f t="shared" si="73"/>
        <v>0</v>
      </c>
      <c r="N236" s="150">
        <f t="shared" si="73"/>
        <v>0</v>
      </c>
    </row>
    <row r="237" spans="1:14" x14ac:dyDescent="0.2">
      <c r="A237" s="158">
        <v>343</v>
      </c>
      <c r="B237" s="151" t="s">
        <v>187</v>
      </c>
      <c r="C237" s="150">
        <f>SUM(D237:L237)</f>
        <v>0</v>
      </c>
      <c r="D237" s="150">
        <f>'[1]12'!E122</f>
        <v>0</v>
      </c>
      <c r="E237" s="150">
        <f>'[1]12'!F122</f>
        <v>0</v>
      </c>
      <c r="F237" s="150">
        <f>'[1]12'!G122</f>
        <v>0</v>
      </c>
      <c r="G237" s="150">
        <f>'[1]12'!H122</f>
        <v>0</v>
      </c>
      <c r="H237" s="150">
        <f>'[1]12'!I122</f>
        <v>0</v>
      </c>
      <c r="I237" s="150">
        <f>'[1]12'!J122</f>
        <v>0</v>
      </c>
      <c r="J237" s="150">
        <f>'[1]12'!K122</f>
        <v>0</v>
      </c>
      <c r="K237" s="150"/>
      <c r="L237" s="150"/>
      <c r="M237" s="150">
        <f>C237</f>
        <v>0</v>
      </c>
      <c r="N237" s="150">
        <f>C237</f>
        <v>0</v>
      </c>
    </row>
    <row r="238" spans="1:14" ht="25.5" x14ac:dyDescent="0.2">
      <c r="A238" s="148">
        <v>4</v>
      </c>
      <c r="B238" s="157" t="s">
        <v>192</v>
      </c>
      <c r="C238" s="150">
        <f t="shared" ref="C238:N238" si="74">C239</f>
        <v>0</v>
      </c>
      <c r="D238" s="150">
        <f t="shared" si="74"/>
        <v>0</v>
      </c>
      <c r="E238" s="150">
        <f t="shared" si="74"/>
        <v>0</v>
      </c>
      <c r="F238" s="150">
        <f t="shared" si="74"/>
        <v>0</v>
      </c>
      <c r="G238" s="150">
        <f t="shared" si="74"/>
        <v>0</v>
      </c>
      <c r="H238" s="150">
        <f t="shared" si="74"/>
        <v>0</v>
      </c>
      <c r="I238" s="150">
        <f t="shared" si="74"/>
        <v>0</v>
      </c>
      <c r="J238" s="150">
        <f t="shared" si="74"/>
        <v>0</v>
      </c>
      <c r="K238" s="150">
        <f t="shared" si="74"/>
        <v>0</v>
      </c>
      <c r="L238" s="150">
        <f t="shared" si="74"/>
        <v>0</v>
      </c>
      <c r="M238" s="150">
        <f t="shared" si="74"/>
        <v>0</v>
      </c>
      <c r="N238" s="150">
        <f t="shared" si="74"/>
        <v>0</v>
      </c>
    </row>
    <row r="239" spans="1:14" ht="25.5" x14ac:dyDescent="0.2">
      <c r="A239" s="148">
        <v>42</v>
      </c>
      <c r="B239" s="157" t="s">
        <v>287</v>
      </c>
      <c r="C239" s="150">
        <f t="shared" ref="C239:N239" si="75">SUM(C240:C242)</f>
        <v>0</v>
      </c>
      <c r="D239" s="150">
        <f t="shared" si="75"/>
        <v>0</v>
      </c>
      <c r="E239" s="150">
        <f t="shared" si="75"/>
        <v>0</v>
      </c>
      <c r="F239" s="150">
        <f t="shared" si="75"/>
        <v>0</v>
      </c>
      <c r="G239" s="150">
        <f t="shared" si="75"/>
        <v>0</v>
      </c>
      <c r="H239" s="150">
        <f t="shared" si="75"/>
        <v>0</v>
      </c>
      <c r="I239" s="150">
        <f t="shared" si="75"/>
        <v>0</v>
      </c>
      <c r="J239" s="150">
        <f t="shared" si="75"/>
        <v>0</v>
      </c>
      <c r="K239" s="150">
        <f t="shared" si="75"/>
        <v>0</v>
      </c>
      <c r="L239" s="150">
        <f t="shared" si="75"/>
        <v>0</v>
      </c>
      <c r="M239" s="150">
        <f t="shared" si="75"/>
        <v>0</v>
      </c>
      <c r="N239" s="150">
        <f t="shared" si="75"/>
        <v>0</v>
      </c>
    </row>
    <row r="240" spans="1:14" x14ac:dyDescent="0.2">
      <c r="A240" s="158">
        <v>422</v>
      </c>
      <c r="B240" s="151" t="s">
        <v>194</v>
      </c>
      <c r="C240" s="150">
        <f>SUM(D240:L240)</f>
        <v>0</v>
      </c>
      <c r="D240" s="150">
        <f>'[1]12'!E129</f>
        <v>0</v>
      </c>
      <c r="E240" s="150">
        <f>'[1]12'!F129</f>
        <v>0</v>
      </c>
      <c r="F240" s="150">
        <f>'[1]12'!G129</f>
        <v>0</v>
      </c>
      <c r="G240" s="150">
        <f>'[1]12'!H129</f>
        <v>0</v>
      </c>
      <c r="H240" s="150">
        <f>'[1]12'!I129</f>
        <v>0</v>
      </c>
      <c r="I240" s="150">
        <f>'[1]12'!J129</f>
        <v>0</v>
      </c>
      <c r="J240" s="150">
        <f>'[1]12'!K129</f>
        <v>0</v>
      </c>
      <c r="K240" s="150"/>
      <c r="L240" s="150"/>
      <c r="M240" s="150">
        <f>C240</f>
        <v>0</v>
      </c>
      <c r="N240" s="150">
        <f>C240</f>
        <v>0</v>
      </c>
    </row>
    <row r="241" spans="1:14" ht="25.5" x14ac:dyDescent="0.2">
      <c r="A241" s="158">
        <v>424</v>
      </c>
      <c r="B241" s="151" t="s">
        <v>289</v>
      </c>
      <c r="C241" s="150">
        <f>SUM(D241:L241)</f>
        <v>0</v>
      </c>
      <c r="D241" s="150">
        <f>'[1]12'!E151</f>
        <v>0</v>
      </c>
      <c r="E241" s="150">
        <f>'[1]12'!F151</f>
        <v>0</v>
      </c>
      <c r="F241" s="150">
        <f>'[1]12'!G151</f>
        <v>0</v>
      </c>
      <c r="G241" s="150">
        <f>'[1]12'!H151</f>
        <v>0</v>
      </c>
      <c r="H241" s="150">
        <f>'[1]12'!I151</f>
        <v>0</v>
      </c>
      <c r="I241" s="150">
        <f>'[1]12'!J151</f>
        <v>0</v>
      </c>
      <c r="J241" s="150">
        <f>'[1]12'!K151</f>
        <v>0</v>
      </c>
      <c r="K241" s="150"/>
      <c r="L241" s="150"/>
      <c r="M241" s="150">
        <f>C241</f>
        <v>0</v>
      </c>
      <c r="N241" s="150">
        <f>C241</f>
        <v>0</v>
      </c>
    </row>
    <row r="242" spans="1:14" x14ac:dyDescent="0.2">
      <c r="A242" s="158">
        <v>426</v>
      </c>
      <c r="B242" s="151" t="s">
        <v>290</v>
      </c>
      <c r="C242" s="150">
        <f>SUM(D242:L242)</f>
        <v>0</v>
      </c>
      <c r="D242" s="150">
        <f>'[1]12'!E154</f>
        <v>0</v>
      </c>
      <c r="E242" s="150">
        <f>'[1]12'!F154</f>
        <v>0</v>
      </c>
      <c r="F242" s="150">
        <f>'[1]12'!G154</f>
        <v>0</v>
      </c>
      <c r="G242" s="150">
        <f>'[1]12'!H154</f>
        <v>0</v>
      </c>
      <c r="H242" s="150">
        <f>'[1]12'!I154</f>
        <v>0</v>
      </c>
      <c r="I242" s="150">
        <f>'[1]12'!J154</f>
        <v>0</v>
      </c>
      <c r="J242" s="150">
        <f>'[1]12'!K154</f>
        <v>0</v>
      </c>
      <c r="K242" s="150"/>
      <c r="L242" s="150"/>
      <c r="M242" s="150">
        <f>C242</f>
        <v>0</v>
      </c>
      <c r="N242" s="150">
        <f>C242</f>
        <v>0</v>
      </c>
    </row>
    <row r="243" spans="1:14" x14ac:dyDescent="0.2">
      <c r="A243" s="154" t="s">
        <v>305</v>
      </c>
      <c r="B243" s="164" t="str">
        <f>'[1]13'!$C$2</f>
        <v>Prevencija nasilja</v>
      </c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</row>
    <row r="244" spans="1:14" x14ac:dyDescent="0.2">
      <c r="A244" s="148">
        <v>3</v>
      </c>
      <c r="B244" s="157" t="s">
        <v>274</v>
      </c>
      <c r="C244" s="150">
        <f t="shared" ref="C244:N244" si="76">C245+C249+C255</f>
        <v>10000</v>
      </c>
      <c r="D244" s="150">
        <f t="shared" si="76"/>
        <v>0</v>
      </c>
      <c r="E244" s="150">
        <f t="shared" si="76"/>
        <v>0</v>
      </c>
      <c r="F244" s="150">
        <f t="shared" si="76"/>
        <v>10000</v>
      </c>
      <c r="G244" s="150">
        <f t="shared" si="76"/>
        <v>0</v>
      </c>
      <c r="H244" s="150">
        <f t="shared" si="76"/>
        <v>0</v>
      </c>
      <c r="I244" s="150">
        <f t="shared" si="76"/>
        <v>0</v>
      </c>
      <c r="J244" s="150">
        <f t="shared" si="76"/>
        <v>0</v>
      </c>
      <c r="K244" s="150">
        <f t="shared" si="76"/>
        <v>0</v>
      </c>
      <c r="L244" s="150">
        <f t="shared" si="76"/>
        <v>0</v>
      </c>
      <c r="M244" s="150">
        <f t="shared" si="76"/>
        <v>10000</v>
      </c>
      <c r="N244" s="150">
        <f t="shared" si="76"/>
        <v>10000</v>
      </c>
    </row>
    <row r="245" spans="1:14" x14ac:dyDescent="0.2">
      <c r="A245" s="148">
        <v>31</v>
      </c>
      <c r="B245" s="157" t="s">
        <v>275</v>
      </c>
      <c r="C245" s="150">
        <f t="shared" ref="C245:N245" si="77">SUM(C246:C248)</f>
        <v>0</v>
      </c>
      <c r="D245" s="150">
        <f t="shared" si="77"/>
        <v>0</v>
      </c>
      <c r="E245" s="150">
        <f t="shared" si="77"/>
        <v>0</v>
      </c>
      <c r="F245" s="150">
        <f t="shared" si="77"/>
        <v>0</v>
      </c>
      <c r="G245" s="150">
        <f t="shared" si="77"/>
        <v>0</v>
      </c>
      <c r="H245" s="150">
        <f t="shared" si="77"/>
        <v>0</v>
      </c>
      <c r="I245" s="150">
        <f t="shared" si="77"/>
        <v>0</v>
      </c>
      <c r="J245" s="150">
        <f t="shared" si="77"/>
        <v>0</v>
      </c>
      <c r="K245" s="150">
        <f t="shared" si="77"/>
        <v>0</v>
      </c>
      <c r="L245" s="150">
        <f t="shared" si="77"/>
        <v>0</v>
      </c>
      <c r="M245" s="150">
        <f t="shared" si="77"/>
        <v>0</v>
      </c>
      <c r="N245" s="150">
        <f t="shared" si="77"/>
        <v>0</v>
      </c>
    </row>
    <row r="246" spans="1:14" x14ac:dyDescent="0.2">
      <c r="A246" s="158">
        <v>311</v>
      </c>
      <c r="B246" s="151" t="s">
        <v>276</v>
      </c>
      <c r="C246" s="150">
        <f>SUM(D246:L246)</f>
        <v>0</v>
      </c>
      <c r="D246" s="150">
        <f>'[1]13'!E10</f>
        <v>0</v>
      </c>
      <c r="E246" s="150">
        <f>'[1]13'!F10</f>
        <v>0</v>
      </c>
      <c r="F246" s="150">
        <f>'[1]13'!G10</f>
        <v>0</v>
      </c>
      <c r="G246" s="150">
        <f>'[1]13'!H10</f>
        <v>0</v>
      </c>
      <c r="H246" s="150">
        <f>'[1]13'!I10</f>
        <v>0</v>
      </c>
      <c r="I246" s="150">
        <f>'[1]13'!J10</f>
        <v>0</v>
      </c>
      <c r="J246" s="150">
        <f>'[1]13'!K10</f>
        <v>0</v>
      </c>
      <c r="K246" s="150"/>
      <c r="L246" s="150"/>
      <c r="M246" s="150">
        <f>C246</f>
        <v>0</v>
      </c>
      <c r="N246" s="150">
        <f>C246</f>
        <v>0</v>
      </c>
    </row>
    <row r="247" spans="1:14" x14ac:dyDescent="0.2">
      <c r="A247" s="158">
        <v>312</v>
      </c>
      <c r="B247" s="151" t="s">
        <v>277</v>
      </c>
      <c r="C247" s="150">
        <f>SUM(D247:L247)</f>
        <v>0</v>
      </c>
      <c r="D247" s="150">
        <f>'[1]13'!E15</f>
        <v>0</v>
      </c>
      <c r="E247" s="150">
        <f>'[1]13'!F15</f>
        <v>0</v>
      </c>
      <c r="F247" s="150">
        <f>'[1]13'!G15</f>
        <v>0</v>
      </c>
      <c r="G247" s="150">
        <f>'[1]13'!H15</f>
        <v>0</v>
      </c>
      <c r="H247" s="150">
        <f>'[1]13'!I15</f>
        <v>0</v>
      </c>
      <c r="I247" s="150">
        <f>'[1]13'!J15</f>
        <v>0</v>
      </c>
      <c r="J247" s="150">
        <f>'[1]13'!K15</f>
        <v>0</v>
      </c>
      <c r="K247" s="150"/>
      <c r="L247" s="150"/>
      <c r="M247" s="150">
        <f>C247</f>
        <v>0</v>
      </c>
      <c r="N247" s="150">
        <f>C247</f>
        <v>0</v>
      </c>
    </row>
    <row r="248" spans="1:14" x14ac:dyDescent="0.2">
      <c r="A248" s="158">
        <v>313</v>
      </c>
      <c r="B248" s="151" t="s">
        <v>278</v>
      </c>
      <c r="C248" s="150">
        <f>SUM(D248:L248)</f>
        <v>0</v>
      </c>
      <c r="D248" s="150">
        <f>'[1]13'!E17</f>
        <v>0</v>
      </c>
      <c r="E248" s="150">
        <f>'[1]13'!F17</f>
        <v>0</v>
      </c>
      <c r="F248" s="150">
        <f>'[1]13'!G17</f>
        <v>0</v>
      </c>
      <c r="G248" s="150">
        <f>'[1]13'!H17</f>
        <v>0</v>
      </c>
      <c r="H248" s="150">
        <f>'[1]13'!I17</f>
        <v>0</v>
      </c>
      <c r="I248" s="150">
        <f>'[1]13'!J17</f>
        <v>0</v>
      </c>
      <c r="J248" s="150">
        <f>'[1]13'!K17</f>
        <v>0</v>
      </c>
      <c r="K248" s="150"/>
      <c r="L248" s="150"/>
      <c r="M248" s="150">
        <f>C248</f>
        <v>0</v>
      </c>
      <c r="N248" s="150">
        <f>C248</f>
        <v>0</v>
      </c>
    </row>
    <row r="249" spans="1:14" x14ac:dyDescent="0.2">
      <c r="A249" s="148">
        <v>32</v>
      </c>
      <c r="B249" s="157" t="s">
        <v>13</v>
      </c>
      <c r="C249" s="150">
        <f t="shared" ref="C249:N249" si="78">SUM(C250:C254)</f>
        <v>10000</v>
      </c>
      <c r="D249" s="150">
        <f t="shared" si="78"/>
        <v>0</v>
      </c>
      <c r="E249" s="150">
        <f t="shared" si="78"/>
        <v>0</v>
      </c>
      <c r="F249" s="150">
        <f t="shared" si="78"/>
        <v>10000</v>
      </c>
      <c r="G249" s="150">
        <f t="shared" si="78"/>
        <v>0</v>
      </c>
      <c r="H249" s="150">
        <f t="shared" si="78"/>
        <v>0</v>
      </c>
      <c r="I249" s="150">
        <f t="shared" si="78"/>
        <v>0</v>
      </c>
      <c r="J249" s="150">
        <f t="shared" si="78"/>
        <v>0</v>
      </c>
      <c r="K249" s="150">
        <f t="shared" si="78"/>
        <v>0</v>
      </c>
      <c r="L249" s="150">
        <f t="shared" si="78"/>
        <v>0</v>
      </c>
      <c r="M249" s="150">
        <f t="shared" si="78"/>
        <v>10000</v>
      </c>
      <c r="N249" s="150">
        <f t="shared" si="78"/>
        <v>10000</v>
      </c>
    </row>
    <row r="250" spans="1:14" x14ac:dyDescent="0.2">
      <c r="A250" s="158">
        <v>321</v>
      </c>
      <c r="B250" s="151" t="s">
        <v>14</v>
      </c>
      <c r="C250" s="150">
        <f>SUM(D250:L250)</f>
        <v>3000</v>
      </c>
      <c r="D250" s="150">
        <f>'[1]13'!E21</f>
        <v>0</v>
      </c>
      <c r="E250" s="150">
        <f>'[1]13'!F21</f>
        <v>0</v>
      </c>
      <c r="F250" s="150">
        <f>'[1]13'!G21</f>
        <v>3000</v>
      </c>
      <c r="G250" s="150">
        <f>'[1]13'!H21</f>
        <v>0</v>
      </c>
      <c r="H250" s="150">
        <f>'[1]13'!I21</f>
        <v>0</v>
      </c>
      <c r="I250" s="150">
        <f>'[1]13'!J21</f>
        <v>0</v>
      </c>
      <c r="J250" s="150">
        <f>'[1]13'!K21</f>
        <v>0</v>
      </c>
      <c r="K250" s="150"/>
      <c r="L250" s="150"/>
      <c r="M250" s="150">
        <f>C250</f>
        <v>3000</v>
      </c>
      <c r="N250" s="150">
        <f>C250</f>
        <v>3000</v>
      </c>
    </row>
    <row r="251" spans="1:14" x14ac:dyDescent="0.2">
      <c r="A251" s="158">
        <v>322</v>
      </c>
      <c r="B251" s="151" t="s">
        <v>20</v>
      </c>
      <c r="C251" s="150">
        <f>SUM(D251:L251)</f>
        <v>5000</v>
      </c>
      <c r="D251" s="150">
        <f>'[1]13'!E26</f>
        <v>0</v>
      </c>
      <c r="E251" s="150">
        <f>'[1]13'!F26</f>
        <v>0</v>
      </c>
      <c r="F251" s="150">
        <f>'[1]13'!G26</f>
        <v>5000</v>
      </c>
      <c r="G251" s="150">
        <f>'[1]13'!H26</f>
        <v>0</v>
      </c>
      <c r="H251" s="150">
        <f>'[1]13'!I26</f>
        <v>0</v>
      </c>
      <c r="I251" s="150">
        <f>'[1]13'!J26</f>
        <v>0</v>
      </c>
      <c r="J251" s="150">
        <f>'[1]13'!K26</f>
        <v>0</v>
      </c>
      <c r="K251" s="150"/>
      <c r="L251" s="150"/>
      <c r="M251" s="150">
        <f>C251</f>
        <v>5000</v>
      </c>
      <c r="N251" s="150">
        <f>C251</f>
        <v>5000</v>
      </c>
    </row>
    <row r="252" spans="1:14" x14ac:dyDescent="0.2">
      <c r="A252" s="158">
        <v>323</v>
      </c>
      <c r="B252" s="151" t="s">
        <v>88</v>
      </c>
      <c r="C252" s="150">
        <f>SUM(D252:L252)</f>
        <v>0</v>
      </c>
      <c r="D252" s="150">
        <f>'[1]13'!E52</f>
        <v>0</v>
      </c>
      <c r="E252" s="150">
        <f>'[1]13'!F52</f>
        <v>0</v>
      </c>
      <c r="F252" s="150">
        <f>'[1]13'!G52</f>
        <v>0</v>
      </c>
      <c r="G252" s="150">
        <f>'[1]13'!H52</f>
        <v>0</v>
      </c>
      <c r="H252" s="150">
        <f>'[1]13'!I52</f>
        <v>0</v>
      </c>
      <c r="I252" s="150">
        <f>'[1]13'!J52</f>
        <v>0</v>
      </c>
      <c r="J252" s="150">
        <f>'[1]13'!K52</f>
        <v>0</v>
      </c>
      <c r="K252" s="150"/>
      <c r="L252" s="150"/>
      <c r="M252" s="150">
        <f>C252</f>
        <v>0</v>
      </c>
      <c r="N252" s="150">
        <f>C252</f>
        <v>0</v>
      </c>
    </row>
    <row r="253" spans="1:14" ht="25.5" x14ac:dyDescent="0.2">
      <c r="A253" s="158">
        <v>324</v>
      </c>
      <c r="B253" s="151" t="s">
        <v>279</v>
      </c>
      <c r="C253" s="150">
        <f>SUM(D253:L253)</f>
        <v>0</v>
      </c>
      <c r="D253" s="150">
        <f>'[1]13'!E98</f>
        <v>0</v>
      </c>
      <c r="E253" s="150">
        <f>'[1]13'!F98</f>
        <v>0</v>
      </c>
      <c r="F253" s="150">
        <f>'[1]13'!G98</f>
        <v>0</v>
      </c>
      <c r="G253" s="150">
        <f>'[1]13'!H98</f>
        <v>0</v>
      </c>
      <c r="H253" s="150">
        <f>'[1]13'!I98</f>
        <v>0</v>
      </c>
      <c r="I253" s="150">
        <f>'[1]13'!J98</f>
        <v>0</v>
      </c>
      <c r="J253" s="150">
        <f>'[1]13'!K98</f>
        <v>0</v>
      </c>
      <c r="K253" s="150"/>
      <c r="L253" s="150"/>
      <c r="M253" s="150">
        <f>C253</f>
        <v>0</v>
      </c>
      <c r="N253" s="150">
        <f>C253</f>
        <v>0</v>
      </c>
    </row>
    <row r="254" spans="1:14" x14ac:dyDescent="0.2">
      <c r="A254" s="158">
        <v>329</v>
      </c>
      <c r="B254" s="151" t="s">
        <v>177</v>
      </c>
      <c r="C254" s="150">
        <f>SUM(D254:L254)</f>
        <v>2000</v>
      </c>
      <c r="D254" s="150">
        <f>'[1]13'!E104</f>
        <v>0</v>
      </c>
      <c r="E254" s="150">
        <f>'[1]13'!F104</f>
        <v>0</v>
      </c>
      <c r="F254" s="150">
        <f>'[1]13'!G104</f>
        <v>2000</v>
      </c>
      <c r="G254" s="150">
        <f>'[1]13'!H104</f>
        <v>0</v>
      </c>
      <c r="H254" s="150">
        <f>'[1]13'!I104</f>
        <v>0</v>
      </c>
      <c r="I254" s="150">
        <f>'[1]13'!J104</f>
        <v>0</v>
      </c>
      <c r="J254" s="150">
        <f>'[1]13'!K104</f>
        <v>0</v>
      </c>
      <c r="K254" s="150"/>
      <c r="L254" s="150"/>
      <c r="M254" s="150">
        <f>C254</f>
        <v>2000</v>
      </c>
      <c r="N254" s="150">
        <f>C254</f>
        <v>2000</v>
      </c>
    </row>
    <row r="255" spans="1:14" x14ac:dyDescent="0.2">
      <c r="A255" s="148">
        <v>34</v>
      </c>
      <c r="B255" s="157" t="s">
        <v>280</v>
      </c>
      <c r="C255" s="150">
        <f t="shared" ref="C255:N255" si="79">C256</f>
        <v>0</v>
      </c>
      <c r="D255" s="150">
        <f t="shared" si="79"/>
        <v>0</v>
      </c>
      <c r="E255" s="150">
        <f t="shared" si="79"/>
        <v>0</v>
      </c>
      <c r="F255" s="150">
        <f t="shared" si="79"/>
        <v>0</v>
      </c>
      <c r="G255" s="150">
        <f t="shared" si="79"/>
        <v>0</v>
      </c>
      <c r="H255" s="150">
        <f t="shared" si="79"/>
        <v>0</v>
      </c>
      <c r="I255" s="150">
        <f t="shared" si="79"/>
        <v>0</v>
      </c>
      <c r="J255" s="150">
        <f t="shared" si="79"/>
        <v>0</v>
      </c>
      <c r="K255" s="150">
        <f t="shared" si="79"/>
        <v>0</v>
      </c>
      <c r="L255" s="150">
        <f t="shared" si="79"/>
        <v>0</v>
      </c>
      <c r="M255" s="150">
        <f t="shared" si="79"/>
        <v>0</v>
      </c>
      <c r="N255" s="150">
        <f t="shared" si="79"/>
        <v>0</v>
      </c>
    </row>
    <row r="256" spans="1:14" x14ac:dyDescent="0.2">
      <c r="A256" s="158">
        <v>343</v>
      </c>
      <c r="B256" s="151" t="s">
        <v>187</v>
      </c>
      <c r="C256" s="150">
        <f>SUM(D256:L256)</f>
        <v>0</v>
      </c>
      <c r="D256" s="150">
        <f>'[1]13'!E122</f>
        <v>0</v>
      </c>
      <c r="E256" s="150">
        <f>'[1]13'!F122</f>
        <v>0</v>
      </c>
      <c r="F256" s="150">
        <f>'[1]13'!G122</f>
        <v>0</v>
      </c>
      <c r="G256" s="150">
        <f>'[1]13'!H122</f>
        <v>0</v>
      </c>
      <c r="H256" s="150">
        <f>'[1]13'!I122</f>
        <v>0</v>
      </c>
      <c r="I256" s="150">
        <f>'[1]13'!J122</f>
        <v>0</v>
      </c>
      <c r="J256" s="150">
        <f>'[1]13'!K122</f>
        <v>0</v>
      </c>
      <c r="K256" s="150"/>
      <c r="L256" s="150"/>
      <c r="M256" s="150">
        <f>C256</f>
        <v>0</v>
      </c>
      <c r="N256" s="150">
        <f>C256</f>
        <v>0</v>
      </c>
    </row>
    <row r="257" spans="1:14" ht="25.5" x14ac:dyDescent="0.2">
      <c r="A257" s="148">
        <v>4</v>
      </c>
      <c r="B257" s="157" t="s">
        <v>192</v>
      </c>
      <c r="C257" s="150">
        <f t="shared" ref="C257:N257" si="80">C258</f>
        <v>0</v>
      </c>
      <c r="D257" s="150">
        <f t="shared" si="80"/>
        <v>0</v>
      </c>
      <c r="E257" s="150">
        <f t="shared" si="80"/>
        <v>0</v>
      </c>
      <c r="F257" s="150">
        <f t="shared" si="80"/>
        <v>0</v>
      </c>
      <c r="G257" s="150">
        <f t="shared" si="80"/>
        <v>0</v>
      </c>
      <c r="H257" s="150">
        <f t="shared" si="80"/>
        <v>0</v>
      </c>
      <c r="I257" s="150">
        <f t="shared" si="80"/>
        <v>0</v>
      </c>
      <c r="J257" s="150">
        <f t="shared" si="80"/>
        <v>0</v>
      </c>
      <c r="K257" s="150">
        <f t="shared" si="80"/>
        <v>0</v>
      </c>
      <c r="L257" s="150">
        <f t="shared" si="80"/>
        <v>0</v>
      </c>
      <c r="M257" s="150">
        <f t="shared" si="80"/>
        <v>0</v>
      </c>
      <c r="N257" s="150">
        <f t="shared" si="80"/>
        <v>0</v>
      </c>
    </row>
    <row r="258" spans="1:14" ht="25.5" x14ac:dyDescent="0.2">
      <c r="A258" s="148">
        <v>42</v>
      </c>
      <c r="B258" s="157" t="s">
        <v>287</v>
      </c>
      <c r="C258" s="150">
        <f t="shared" ref="C258:N258" si="81">SUM(C259:C261)</f>
        <v>0</v>
      </c>
      <c r="D258" s="150">
        <f t="shared" si="81"/>
        <v>0</v>
      </c>
      <c r="E258" s="150">
        <f t="shared" si="81"/>
        <v>0</v>
      </c>
      <c r="F258" s="150">
        <f t="shared" si="81"/>
        <v>0</v>
      </c>
      <c r="G258" s="150">
        <f t="shared" si="81"/>
        <v>0</v>
      </c>
      <c r="H258" s="150">
        <f t="shared" si="81"/>
        <v>0</v>
      </c>
      <c r="I258" s="150">
        <f t="shared" si="81"/>
        <v>0</v>
      </c>
      <c r="J258" s="150">
        <f t="shared" si="81"/>
        <v>0</v>
      </c>
      <c r="K258" s="150">
        <f t="shared" si="81"/>
        <v>0</v>
      </c>
      <c r="L258" s="150">
        <f t="shared" si="81"/>
        <v>0</v>
      </c>
      <c r="M258" s="150">
        <f t="shared" si="81"/>
        <v>0</v>
      </c>
      <c r="N258" s="150">
        <f t="shared" si="81"/>
        <v>0</v>
      </c>
    </row>
    <row r="259" spans="1:14" x14ac:dyDescent="0.2">
      <c r="A259" s="158">
        <v>422</v>
      </c>
      <c r="B259" s="151" t="s">
        <v>194</v>
      </c>
      <c r="C259" s="150">
        <f>SUM(D259:L259)</f>
        <v>0</v>
      </c>
      <c r="D259" s="150">
        <f>'[1]13'!E129</f>
        <v>0</v>
      </c>
      <c r="E259" s="150">
        <f>'[1]13'!F129</f>
        <v>0</v>
      </c>
      <c r="F259" s="150">
        <f>'[1]13'!G129</f>
        <v>0</v>
      </c>
      <c r="G259" s="150">
        <f>'[1]13'!H129</f>
        <v>0</v>
      </c>
      <c r="H259" s="150">
        <f>'[1]13'!I129</f>
        <v>0</v>
      </c>
      <c r="I259" s="150">
        <f>'[1]13'!J129</f>
        <v>0</v>
      </c>
      <c r="J259" s="150">
        <f>'[1]13'!K129</f>
        <v>0</v>
      </c>
      <c r="K259" s="150"/>
      <c r="L259" s="150"/>
      <c r="M259" s="150">
        <f>C259</f>
        <v>0</v>
      </c>
      <c r="N259" s="150">
        <f>C259</f>
        <v>0</v>
      </c>
    </row>
    <row r="260" spans="1:14" ht="25.5" x14ac:dyDescent="0.2">
      <c r="A260" s="158">
        <v>424</v>
      </c>
      <c r="B260" s="151" t="s">
        <v>289</v>
      </c>
      <c r="C260" s="150">
        <f>SUM(D260:L260)</f>
        <v>0</v>
      </c>
      <c r="D260" s="150">
        <f>'[1]13'!E151</f>
        <v>0</v>
      </c>
      <c r="E260" s="150">
        <f>'[1]13'!F151</f>
        <v>0</v>
      </c>
      <c r="F260" s="150">
        <f>'[1]13'!G151</f>
        <v>0</v>
      </c>
      <c r="G260" s="150">
        <f>'[1]13'!H151</f>
        <v>0</v>
      </c>
      <c r="H260" s="150">
        <f>'[1]13'!I151</f>
        <v>0</v>
      </c>
      <c r="I260" s="150">
        <f>'[1]13'!J151</f>
        <v>0</v>
      </c>
      <c r="J260" s="150">
        <f>'[1]13'!K151</f>
        <v>0</v>
      </c>
      <c r="K260" s="150"/>
      <c r="L260" s="150"/>
      <c r="M260" s="150">
        <f>C260</f>
        <v>0</v>
      </c>
      <c r="N260" s="150">
        <f>C260</f>
        <v>0</v>
      </c>
    </row>
    <row r="261" spans="1:14" x14ac:dyDescent="0.2">
      <c r="A261" s="158">
        <v>426</v>
      </c>
      <c r="B261" s="151" t="s">
        <v>290</v>
      </c>
      <c r="C261" s="150">
        <f>SUM(D261:L261)</f>
        <v>0</v>
      </c>
      <c r="D261" s="150">
        <f>'[1]13'!E154</f>
        <v>0</v>
      </c>
      <c r="E261" s="150">
        <f>'[1]13'!F154</f>
        <v>0</v>
      </c>
      <c r="F261" s="150">
        <f>'[1]13'!G154</f>
        <v>0</v>
      </c>
      <c r="G261" s="150">
        <f>'[1]13'!H154</f>
        <v>0</v>
      </c>
      <c r="H261" s="150">
        <f>'[1]13'!I154</f>
        <v>0</v>
      </c>
      <c r="I261" s="150">
        <f>'[1]13'!J154</f>
        <v>0</v>
      </c>
      <c r="J261" s="150">
        <f>'[1]13'!K154</f>
        <v>0</v>
      </c>
      <c r="K261" s="150"/>
      <c r="L261" s="150"/>
      <c r="M261" s="150">
        <f>C261</f>
        <v>0</v>
      </c>
      <c r="N261" s="150">
        <f>C261</f>
        <v>0</v>
      </c>
    </row>
    <row r="262" spans="1:14" ht="25.5" x14ac:dyDescent="0.2">
      <c r="A262" s="154" t="s">
        <v>306</v>
      </c>
      <c r="B262" s="164" t="str">
        <f>'[1]14'!$C$2</f>
        <v>Uređenje okoliša - školski otočni  vrt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</row>
    <row r="263" spans="1:14" x14ac:dyDescent="0.2">
      <c r="A263" s="148">
        <v>3</v>
      </c>
      <c r="B263" s="157" t="s">
        <v>274</v>
      </c>
      <c r="C263" s="150">
        <f t="shared" ref="C263:N263" si="82">C264+C268+C274</f>
        <v>20000</v>
      </c>
      <c r="D263" s="150">
        <f t="shared" si="82"/>
        <v>0</v>
      </c>
      <c r="E263" s="150">
        <f t="shared" si="82"/>
        <v>0</v>
      </c>
      <c r="F263" s="150">
        <f t="shared" si="82"/>
        <v>0</v>
      </c>
      <c r="G263" s="150">
        <f t="shared" si="82"/>
        <v>0</v>
      </c>
      <c r="H263" s="150">
        <f t="shared" si="82"/>
        <v>0</v>
      </c>
      <c r="I263" s="150">
        <f t="shared" si="82"/>
        <v>20000</v>
      </c>
      <c r="J263" s="150">
        <f t="shared" si="82"/>
        <v>0</v>
      </c>
      <c r="K263" s="150">
        <f t="shared" si="82"/>
        <v>0</v>
      </c>
      <c r="L263" s="150">
        <f t="shared" si="82"/>
        <v>0</v>
      </c>
      <c r="M263" s="150">
        <f t="shared" si="82"/>
        <v>0</v>
      </c>
      <c r="N263" s="150">
        <f t="shared" si="82"/>
        <v>0</v>
      </c>
    </row>
    <row r="264" spans="1:14" x14ac:dyDescent="0.2">
      <c r="A264" s="148">
        <v>31</v>
      </c>
      <c r="B264" s="157" t="s">
        <v>275</v>
      </c>
      <c r="C264" s="150">
        <f t="shared" ref="C264:N264" si="83">SUM(C265:C267)</f>
        <v>0</v>
      </c>
      <c r="D264" s="150">
        <f t="shared" si="83"/>
        <v>0</v>
      </c>
      <c r="E264" s="150">
        <f t="shared" si="83"/>
        <v>0</v>
      </c>
      <c r="F264" s="150">
        <f t="shared" si="83"/>
        <v>0</v>
      </c>
      <c r="G264" s="150">
        <f t="shared" si="83"/>
        <v>0</v>
      </c>
      <c r="H264" s="150">
        <f t="shared" si="83"/>
        <v>0</v>
      </c>
      <c r="I264" s="150">
        <f t="shared" si="83"/>
        <v>0</v>
      </c>
      <c r="J264" s="150">
        <f t="shared" si="83"/>
        <v>0</v>
      </c>
      <c r="K264" s="150">
        <f t="shared" si="83"/>
        <v>0</v>
      </c>
      <c r="L264" s="150">
        <f t="shared" si="83"/>
        <v>0</v>
      </c>
      <c r="M264" s="150">
        <f t="shared" si="83"/>
        <v>0</v>
      </c>
      <c r="N264" s="150">
        <f t="shared" si="83"/>
        <v>0</v>
      </c>
    </row>
    <row r="265" spans="1:14" x14ac:dyDescent="0.2">
      <c r="A265" s="158">
        <v>311</v>
      </c>
      <c r="B265" s="151" t="s">
        <v>276</v>
      </c>
      <c r="C265" s="150">
        <f>SUM(D265:L265)</f>
        <v>0</v>
      </c>
      <c r="D265" s="150">
        <f>'[1]14'!E10</f>
        <v>0</v>
      </c>
      <c r="E265" s="150">
        <f>'[1]14'!F10</f>
        <v>0</v>
      </c>
      <c r="F265" s="150">
        <f>'[1]14'!G10</f>
        <v>0</v>
      </c>
      <c r="G265" s="150">
        <f>'[1]14'!H10</f>
        <v>0</v>
      </c>
      <c r="H265" s="150">
        <f>'[1]14'!I10</f>
        <v>0</v>
      </c>
      <c r="I265" s="150">
        <f>'[1]14'!J10</f>
        <v>0</v>
      </c>
      <c r="J265" s="150">
        <f>'[1]14'!K10</f>
        <v>0</v>
      </c>
      <c r="K265" s="150"/>
      <c r="L265" s="150"/>
      <c r="M265" s="150">
        <f>C265</f>
        <v>0</v>
      </c>
      <c r="N265" s="150">
        <f>C265</f>
        <v>0</v>
      </c>
    </row>
    <row r="266" spans="1:14" x14ac:dyDescent="0.2">
      <c r="A266" s="158">
        <v>312</v>
      </c>
      <c r="B266" s="151" t="s">
        <v>277</v>
      </c>
      <c r="C266" s="150">
        <f>SUM(D266:L266)</f>
        <v>0</v>
      </c>
      <c r="D266" s="150">
        <f>'[1]14'!E15</f>
        <v>0</v>
      </c>
      <c r="E266" s="150">
        <f>'[1]14'!F15</f>
        <v>0</v>
      </c>
      <c r="F266" s="150">
        <f>'[1]14'!G15</f>
        <v>0</v>
      </c>
      <c r="G266" s="150">
        <f>'[1]14'!H15</f>
        <v>0</v>
      </c>
      <c r="H266" s="150">
        <f>'[1]14'!I15</f>
        <v>0</v>
      </c>
      <c r="I266" s="150">
        <f>'[1]14'!J15</f>
        <v>0</v>
      </c>
      <c r="J266" s="150">
        <f>'[1]14'!K15</f>
        <v>0</v>
      </c>
      <c r="K266" s="150"/>
      <c r="L266" s="150"/>
      <c r="M266" s="150">
        <f>C266</f>
        <v>0</v>
      </c>
      <c r="N266" s="150">
        <f>C266</f>
        <v>0</v>
      </c>
    </row>
    <row r="267" spans="1:14" x14ac:dyDescent="0.2">
      <c r="A267" s="158">
        <v>313</v>
      </c>
      <c r="B267" s="151" t="s">
        <v>278</v>
      </c>
      <c r="C267" s="150">
        <f>SUM(D267:L267)</f>
        <v>0</v>
      </c>
      <c r="D267" s="150">
        <f>'[1]14'!E17</f>
        <v>0</v>
      </c>
      <c r="E267" s="150">
        <f>'[1]14'!F17</f>
        <v>0</v>
      </c>
      <c r="F267" s="150">
        <f>'[1]14'!G17</f>
        <v>0</v>
      </c>
      <c r="G267" s="150">
        <f>'[1]14'!H17</f>
        <v>0</v>
      </c>
      <c r="H267" s="150">
        <f>'[1]14'!I17</f>
        <v>0</v>
      </c>
      <c r="I267" s="150">
        <f>'[1]14'!J17</f>
        <v>0</v>
      </c>
      <c r="J267" s="150">
        <f>'[1]14'!K17</f>
        <v>0</v>
      </c>
      <c r="K267" s="150"/>
      <c r="L267" s="150"/>
      <c r="M267" s="150">
        <f>C267</f>
        <v>0</v>
      </c>
      <c r="N267" s="150">
        <f>C267</f>
        <v>0</v>
      </c>
    </row>
    <row r="268" spans="1:14" x14ac:dyDescent="0.2">
      <c r="A268" s="148">
        <v>32</v>
      </c>
      <c r="B268" s="157" t="s">
        <v>13</v>
      </c>
      <c r="C268" s="150">
        <f t="shared" ref="C268:N268" si="84">SUM(C269:C273)</f>
        <v>20000</v>
      </c>
      <c r="D268" s="150">
        <f t="shared" si="84"/>
        <v>0</v>
      </c>
      <c r="E268" s="150">
        <f t="shared" si="84"/>
        <v>0</v>
      </c>
      <c r="F268" s="150">
        <f t="shared" si="84"/>
        <v>0</v>
      </c>
      <c r="G268" s="150">
        <f t="shared" si="84"/>
        <v>0</v>
      </c>
      <c r="H268" s="150">
        <f t="shared" si="84"/>
        <v>0</v>
      </c>
      <c r="I268" s="150">
        <f t="shared" si="84"/>
        <v>20000</v>
      </c>
      <c r="J268" s="150">
        <f t="shared" si="84"/>
        <v>0</v>
      </c>
      <c r="K268" s="150">
        <f t="shared" si="84"/>
        <v>0</v>
      </c>
      <c r="L268" s="150">
        <f t="shared" si="84"/>
        <v>0</v>
      </c>
      <c r="M268" s="150">
        <f t="shared" si="84"/>
        <v>0</v>
      </c>
      <c r="N268" s="150">
        <f t="shared" si="84"/>
        <v>0</v>
      </c>
    </row>
    <row r="269" spans="1:14" x14ac:dyDescent="0.2">
      <c r="A269" s="158">
        <v>321</v>
      </c>
      <c r="B269" s="151" t="s">
        <v>14</v>
      </c>
      <c r="C269" s="150">
        <f>SUM(D269:L269)</f>
        <v>0</v>
      </c>
      <c r="D269" s="150">
        <f>'[1]14'!E21</f>
        <v>0</v>
      </c>
      <c r="E269" s="150">
        <f>'[1]14'!F21</f>
        <v>0</v>
      </c>
      <c r="F269" s="150">
        <f>'[1]14'!G21</f>
        <v>0</v>
      </c>
      <c r="G269" s="150">
        <f>'[1]14'!H21</f>
        <v>0</v>
      </c>
      <c r="H269" s="150">
        <f>'[1]14'!I21</f>
        <v>0</v>
      </c>
      <c r="I269" s="150">
        <f>'[1]14'!J21</f>
        <v>0</v>
      </c>
      <c r="J269" s="150">
        <f>'[1]14'!K21</f>
        <v>0</v>
      </c>
      <c r="K269" s="150"/>
      <c r="L269" s="150"/>
      <c r="M269" s="150">
        <f>C269</f>
        <v>0</v>
      </c>
      <c r="N269" s="150">
        <f>C269</f>
        <v>0</v>
      </c>
    </row>
    <row r="270" spans="1:14" x14ac:dyDescent="0.2">
      <c r="A270" s="158">
        <v>322</v>
      </c>
      <c r="B270" s="151" t="s">
        <v>20</v>
      </c>
      <c r="C270" s="150">
        <f>SUM(D270:L270)</f>
        <v>10000</v>
      </c>
      <c r="D270" s="150">
        <f>'[1]14'!E26</f>
        <v>0</v>
      </c>
      <c r="E270" s="150">
        <f>'[1]14'!F26</f>
        <v>0</v>
      </c>
      <c r="F270" s="150">
        <f>'[1]14'!G26</f>
        <v>0</v>
      </c>
      <c r="G270" s="150">
        <f>'[1]14'!H26</f>
        <v>0</v>
      </c>
      <c r="H270" s="150">
        <f>'[1]14'!I26</f>
        <v>0</v>
      </c>
      <c r="I270" s="150">
        <f>'[1]14'!J26</f>
        <v>10000</v>
      </c>
      <c r="J270" s="150">
        <f>'[1]14'!K26</f>
        <v>0</v>
      </c>
      <c r="K270" s="150"/>
      <c r="L270" s="150"/>
      <c r="M270" s="150">
        <v>0</v>
      </c>
      <c r="N270" s="150">
        <v>0</v>
      </c>
    </row>
    <row r="271" spans="1:14" x14ac:dyDescent="0.2">
      <c r="A271" s="158">
        <v>323</v>
      </c>
      <c r="B271" s="151" t="s">
        <v>88</v>
      </c>
      <c r="C271" s="150">
        <f>SUM(D271:L271)</f>
        <v>10000</v>
      </c>
      <c r="D271" s="150">
        <f>'[1]14'!E52</f>
        <v>0</v>
      </c>
      <c r="E271" s="150">
        <f>'[1]14'!F52</f>
        <v>0</v>
      </c>
      <c r="F271" s="150">
        <f>'[1]14'!G52</f>
        <v>0</v>
      </c>
      <c r="G271" s="150">
        <f>'[1]14'!H52</f>
        <v>0</v>
      </c>
      <c r="H271" s="150">
        <f>'[1]14'!I52</f>
        <v>0</v>
      </c>
      <c r="I271" s="150">
        <f>'[1]14'!J52</f>
        <v>10000</v>
      </c>
      <c r="J271" s="150">
        <f>'[1]14'!K52</f>
        <v>0</v>
      </c>
      <c r="K271" s="150"/>
      <c r="L271" s="150"/>
      <c r="M271" s="150">
        <v>0</v>
      </c>
      <c r="N271" s="150">
        <v>0</v>
      </c>
    </row>
    <row r="272" spans="1:14" ht="25.5" x14ac:dyDescent="0.2">
      <c r="A272" s="158">
        <v>324</v>
      </c>
      <c r="B272" s="151" t="s">
        <v>279</v>
      </c>
      <c r="C272" s="150">
        <f>SUM(D272:L272)</f>
        <v>0</v>
      </c>
      <c r="D272" s="150">
        <f>'[1]14'!E98</f>
        <v>0</v>
      </c>
      <c r="E272" s="150">
        <f>'[1]14'!F98</f>
        <v>0</v>
      </c>
      <c r="F272" s="150">
        <f>'[1]14'!G98</f>
        <v>0</v>
      </c>
      <c r="G272" s="150">
        <f>'[1]14'!H98</f>
        <v>0</v>
      </c>
      <c r="H272" s="150">
        <f>'[1]14'!I98</f>
        <v>0</v>
      </c>
      <c r="I272" s="150">
        <f>'[1]14'!J98</f>
        <v>0</v>
      </c>
      <c r="J272" s="150">
        <f>'[1]14'!K98</f>
        <v>0</v>
      </c>
      <c r="K272" s="150"/>
      <c r="L272" s="150"/>
      <c r="M272" s="150">
        <f>C272</f>
        <v>0</v>
      </c>
      <c r="N272" s="150">
        <f>C272</f>
        <v>0</v>
      </c>
    </row>
    <row r="273" spans="1:14" x14ac:dyDescent="0.2">
      <c r="A273" s="158">
        <v>329</v>
      </c>
      <c r="B273" s="151" t="s">
        <v>177</v>
      </c>
      <c r="C273" s="150">
        <f>SUM(D273:L273)</f>
        <v>0</v>
      </c>
      <c r="D273" s="150">
        <f>'[1]14'!E104</f>
        <v>0</v>
      </c>
      <c r="E273" s="150">
        <f>'[1]14'!F104</f>
        <v>0</v>
      </c>
      <c r="F273" s="150">
        <f>'[1]14'!G104</f>
        <v>0</v>
      </c>
      <c r="G273" s="150">
        <f>'[1]14'!H104</f>
        <v>0</v>
      </c>
      <c r="H273" s="150">
        <f>'[1]14'!I104</f>
        <v>0</v>
      </c>
      <c r="I273" s="150">
        <f>'[1]14'!J104</f>
        <v>0</v>
      </c>
      <c r="J273" s="150">
        <f>'[1]14'!K104</f>
        <v>0</v>
      </c>
      <c r="K273" s="150"/>
      <c r="L273" s="150"/>
      <c r="M273" s="150">
        <f>C273</f>
        <v>0</v>
      </c>
      <c r="N273" s="150">
        <f>C273</f>
        <v>0</v>
      </c>
    </row>
    <row r="274" spans="1:14" x14ac:dyDescent="0.2">
      <c r="A274" s="148">
        <v>34</v>
      </c>
      <c r="B274" s="157" t="s">
        <v>280</v>
      </c>
      <c r="C274" s="150">
        <f t="shared" ref="C274:N274" si="85">C275</f>
        <v>0</v>
      </c>
      <c r="D274" s="150">
        <f t="shared" si="85"/>
        <v>0</v>
      </c>
      <c r="E274" s="150">
        <f t="shared" si="85"/>
        <v>0</v>
      </c>
      <c r="F274" s="150">
        <f t="shared" si="85"/>
        <v>0</v>
      </c>
      <c r="G274" s="150">
        <f t="shared" si="85"/>
        <v>0</v>
      </c>
      <c r="H274" s="150">
        <f t="shared" si="85"/>
        <v>0</v>
      </c>
      <c r="I274" s="150">
        <f t="shared" si="85"/>
        <v>0</v>
      </c>
      <c r="J274" s="150">
        <f t="shared" si="85"/>
        <v>0</v>
      </c>
      <c r="K274" s="150">
        <f t="shared" si="85"/>
        <v>0</v>
      </c>
      <c r="L274" s="150">
        <f t="shared" si="85"/>
        <v>0</v>
      </c>
      <c r="M274" s="150">
        <f t="shared" si="85"/>
        <v>0</v>
      </c>
      <c r="N274" s="150">
        <f t="shared" si="85"/>
        <v>0</v>
      </c>
    </row>
    <row r="275" spans="1:14" x14ac:dyDescent="0.2">
      <c r="A275" s="158">
        <v>343</v>
      </c>
      <c r="B275" s="151" t="s">
        <v>187</v>
      </c>
      <c r="C275" s="150">
        <f>SUM(D275:L275)</f>
        <v>0</v>
      </c>
      <c r="D275" s="150">
        <f>'[1]14'!E122</f>
        <v>0</v>
      </c>
      <c r="E275" s="150">
        <f>'[1]14'!F122</f>
        <v>0</v>
      </c>
      <c r="F275" s="150">
        <f>'[1]14'!G122</f>
        <v>0</v>
      </c>
      <c r="G275" s="150">
        <f>'[1]14'!H122</f>
        <v>0</v>
      </c>
      <c r="H275" s="150">
        <f>'[1]14'!I122</f>
        <v>0</v>
      </c>
      <c r="I275" s="150">
        <f>'[1]14'!J122</f>
        <v>0</v>
      </c>
      <c r="J275" s="150">
        <f>'[1]14'!K122</f>
        <v>0</v>
      </c>
      <c r="K275" s="150"/>
      <c r="L275" s="150"/>
      <c r="M275" s="150">
        <f>C275</f>
        <v>0</v>
      </c>
      <c r="N275" s="150">
        <f>C275</f>
        <v>0</v>
      </c>
    </row>
    <row r="276" spans="1:14" ht="25.5" x14ac:dyDescent="0.2">
      <c r="A276" s="148">
        <v>4</v>
      </c>
      <c r="B276" s="157" t="s">
        <v>192</v>
      </c>
      <c r="C276" s="150">
        <f t="shared" ref="C276:N276" si="86">C277</f>
        <v>0</v>
      </c>
      <c r="D276" s="150">
        <f t="shared" si="86"/>
        <v>0</v>
      </c>
      <c r="E276" s="150">
        <f t="shared" si="86"/>
        <v>0</v>
      </c>
      <c r="F276" s="150">
        <f t="shared" si="86"/>
        <v>0</v>
      </c>
      <c r="G276" s="150">
        <f t="shared" si="86"/>
        <v>0</v>
      </c>
      <c r="H276" s="150">
        <f t="shared" si="86"/>
        <v>0</v>
      </c>
      <c r="I276" s="150">
        <f t="shared" si="86"/>
        <v>0</v>
      </c>
      <c r="J276" s="150">
        <f t="shared" si="86"/>
        <v>0</v>
      </c>
      <c r="K276" s="150">
        <f t="shared" si="86"/>
        <v>0</v>
      </c>
      <c r="L276" s="150">
        <f t="shared" si="86"/>
        <v>0</v>
      </c>
      <c r="M276" s="150">
        <f t="shared" si="86"/>
        <v>0</v>
      </c>
      <c r="N276" s="150">
        <f t="shared" si="86"/>
        <v>0</v>
      </c>
    </row>
    <row r="277" spans="1:14" ht="25.5" x14ac:dyDescent="0.2">
      <c r="A277" s="148">
        <v>42</v>
      </c>
      <c r="B277" s="157" t="s">
        <v>287</v>
      </c>
      <c r="C277" s="150">
        <f t="shared" ref="C277:N277" si="87">SUM(C278:C280)</f>
        <v>0</v>
      </c>
      <c r="D277" s="150">
        <f t="shared" si="87"/>
        <v>0</v>
      </c>
      <c r="E277" s="150">
        <f t="shared" si="87"/>
        <v>0</v>
      </c>
      <c r="F277" s="150">
        <f t="shared" si="87"/>
        <v>0</v>
      </c>
      <c r="G277" s="150">
        <f t="shared" si="87"/>
        <v>0</v>
      </c>
      <c r="H277" s="150">
        <f t="shared" si="87"/>
        <v>0</v>
      </c>
      <c r="I277" s="150">
        <f t="shared" si="87"/>
        <v>0</v>
      </c>
      <c r="J277" s="150">
        <f t="shared" si="87"/>
        <v>0</v>
      </c>
      <c r="K277" s="150">
        <f t="shared" si="87"/>
        <v>0</v>
      </c>
      <c r="L277" s="150">
        <f t="shared" si="87"/>
        <v>0</v>
      </c>
      <c r="M277" s="150">
        <f t="shared" si="87"/>
        <v>0</v>
      </c>
      <c r="N277" s="150">
        <f t="shared" si="87"/>
        <v>0</v>
      </c>
    </row>
    <row r="278" spans="1:14" x14ac:dyDescent="0.2">
      <c r="A278" s="158">
        <v>422</v>
      </c>
      <c r="B278" s="151" t="s">
        <v>194</v>
      </c>
      <c r="C278" s="150">
        <f>SUM(D278:L278)</f>
        <v>0</v>
      </c>
      <c r="D278" s="150">
        <f>'[1]14'!E129</f>
        <v>0</v>
      </c>
      <c r="E278" s="150">
        <f>'[1]14'!F129</f>
        <v>0</v>
      </c>
      <c r="F278" s="150">
        <f>'[1]14'!G129</f>
        <v>0</v>
      </c>
      <c r="G278" s="150">
        <f>'[1]14'!H129</f>
        <v>0</v>
      </c>
      <c r="H278" s="150">
        <f>'[1]14'!I129</f>
        <v>0</v>
      </c>
      <c r="I278" s="150">
        <f>'[1]14'!J129</f>
        <v>0</v>
      </c>
      <c r="J278" s="150">
        <f>'[1]14'!K129</f>
        <v>0</v>
      </c>
      <c r="K278" s="150"/>
      <c r="L278" s="150"/>
      <c r="M278" s="150">
        <f>C278</f>
        <v>0</v>
      </c>
      <c r="N278" s="150">
        <f>C278</f>
        <v>0</v>
      </c>
    </row>
    <row r="279" spans="1:14" ht="25.5" x14ac:dyDescent="0.2">
      <c r="A279" s="158">
        <v>424</v>
      </c>
      <c r="B279" s="151" t="s">
        <v>289</v>
      </c>
      <c r="C279" s="150">
        <f>SUM(D279:L279)</f>
        <v>0</v>
      </c>
      <c r="D279" s="150">
        <f>'[1]14'!E151</f>
        <v>0</v>
      </c>
      <c r="E279" s="150">
        <f>'[1]14'!F151</f>
        <v>0</v>
      </c>
      <c r="F279" s="150">
        <f>'[1]14'!G151</f>
        <v>0</v>
      </c>
      <c r="G279" s="150">
        <f>'[1]14'!H151</f>
        <v>0</v>
      </c>
      <c r="H279" s="150">
        <f>'[1]14'!I151</f>
        <v>0</v>
      </c>
      <c r="I279" s="150">
        <f>'[1]14'!J151</f>
        <v>0</v>
      </c>
      <c r="J279" s="150">
        <f>'[1]14'!K151</f>
        <v>0</v>
      </c>
      <c r="K279" s="150"/>
      <c r="L279" s="150"/>
      <c r="M279" s="150">
        <f>C279</f>
        <v>0</v>
      </c>
      <c r="N279" s="150">
        <f>C279</f>
        <v>0</v>
      </c>
    </row>
    <row r="280" spans="1:14" x14ac:dyDescent="0.2">
      <c r="A280" s="158">
        <v>426</v>
      </c>
      <c r="B280" s="151" t="s">
        <v>290</v>
      </c>
      <c r="C280" s="150">
        <f>SUM(D280:L280)</f>
        <v>0</v>
      </c>
      <c r="D280" s="150">
        <f>'[1]14'!E154</f>
        <v>0</v>
      </c>
      <c r="E280" s="150">
        <f>'[1]14'!F154</f>
        <v>0</v>
      </c>
      <c r="F280" s="150">
        <f>'[1]14'!G154</f>
        <v>0</v>
      </c>
      <c r="G280" s="150">
        <f>'[1]14'!H154</f>
        <v>0</v>
      </c>
      <c r="H280" s="150">
        <f>'[1]14'!I154</f>
        <v>0</v>
      </c>
      <c r="I280" s="150">
        <f>'[1]14'!J154</f>
        <v>0</v>
      </c>
      <c r="J280" s="150">
        <f>'[1]14'!K154</f>
        <v>0</v>
      </c>
      <c r="K280" s="150"/>
      <c r="L280" s="150"/>
      <c r="M280" s="150">
        <f>C280</f>
        <v>0</v>
      </c>
      <c r="N280" s="150">
        <f>C280</f>
        <v>0</v>
      </c>
    </row>
    <row r="281" spans="1:14" x14ac:dyDescent="0.2">
      <c r="A281" s="54"/>
      <c r="B281" s="55" t="s">
        <v>307</v>
      </c>
      <c r="C281" s="56">
        <f t="shared" ref="C281:C283" si="88">SUM(D281:L281)</f>
        <v>9609412</v>
      </c>
      <c r="D281" s="56">
        <f>D8+D35+D54+D73+D92+D111+D130+D149+D168+D187+D206+D225+D244+D263</f>
        <v>1390000</v>
      </c>
      <c r="E281" s="56">
        <f t="shared" ref="E281:N281" si="89">E8+E35+E54+E73+E92+E111+E130+E149+E168+E187+E206+E225+E244+E263</f>
        <v>40500</v>
      </c>
      <c r="F281" s="56">
        <f t="shared" si="89"/>
        <v>471762</v>
      </c>
      <c r="G281" s="56">
        <f t="shared" si="89"/>
        <v>19420</v>
      </c>
      <c r="H281" s="56">
        <f t="shared" si="89"/>
        <v>369080</v>
      </c>
      <c r="I281" s="56">
        <f t="shared" si="89"/>
        <v>20000</v>
      </c>
      <c r="J281" s="56">
        <f t="shared" si="89"/>
        <v>7298650</v>
      </c>
      <c r="K281" s="56">
        <f t="shared" si="89"/>
        <v>0</v>
      </c>
      <c r="L281" s="56">
        <f t="shared" si="89"/>
        <v>0</v>
      </c>
      <c r="M281" s="56">
        <f t="shared" si="89"/>
        <v>9589412</v>
      </c>
      <c r="N281" s="56">
        <f t="shared" si="89"/>
        <v>9589412</v>
      </c>
    </row>
    <row r="282" spans="1:14" ht="25.5" x14ac:dyDescent="0.2">
      <c r="A282" s="54"/>
      <c r="B282" s="55" t="s">
        <v>308</v>
      </c>
      <c r="C282" s="56">
        <f t="shared" si="88"/>
        <v>83623</v>
      </c>
      <c r="D282" s="56">
        <f>D25+D48+D67+D86+D105+D124+D143+D162+D181+D200+D219+D238+D257+D276</f>
        <v>0</v>
      </c>
      <c r="E282" s="56">
        <f t="shared" ref="E282:N282" si="90">E25+E48+E67+E86+E105+E124+E143+E162+E181+E200+E219+E238+E257+E276</f>
        <v>0</v>
      </c>
      <c r="F282" s="56">
        <f t="shared" si="90"/>
        <v>25000</v>
      </c>
      <c r="G282" s="56">
        <f t="shared" si="90"/>
        <v>3623</v>
      </c>
      <c r="H282" s="56">
        <f t="shared" si="90"/>
        <v>55000</v>
      </c>
      <c r="I282" s="56">
        <f t="shared" si="90"/>
        <v>0</v>
      </c>
      <c r="J282" s="56">
        <f t="shared" si="90"/>
        <v>0</v>
      </c>
      <c r="K282" s="56">
        <f t="shared" si="90"/>
        <v>0</v>
      </c>
      <c r="L282" s="56">
        <f t="shared" si="90"/>
        <v>0</v>
      </c>
      <c r="M282" s="56">
        <f t="shared" si="90"/>
        <v>83623</v>
      </c>
      <c r="N282" s="56">
        <f t="shared" si="90"/>
        <v>83623</v>
      </c>
    </row>
    <row r="283" spans="1:14" x14ac:dyDescent="0.2">
      <c r="A283" s="54"/>
      <c r="B283" s="55" t="s">
        <v>309</v>
      </c>
      <c r="C283" s="56">
        <f t="shared" si="88"/>
        <v>9693035</v>
      </c>
      <c r="D283" s="56">
        <f t="shared" ref="D283:L283" si="91">SUM(D281:D282)</f>
        <v>1390000</v>
      </c>
      <c r="E283" s="56">
        <f t="shared" si="91"/>
        <v>40500</v>
      </c>
      <c r="F283" s="56">
        <f t="shared" si="91"/>
        <v>496762</v>
      </c>
      <c r="G283" s="56">
        <f t="shared" si="91"/>
        <v>23043</v>
      </c>
      <c r="H283" s="56">
        <f t="shared" si="91"/>
        <v>424080</v>
      </c>
      <c r="I283" s="56">
        <f t="shared" si="91"/>
        <v>20000</v>
      </c>
      <c r="J283" s="56">
        <f t="shared" si="91"/>
        <v>7298650</v>
      </c>
      <c r="K283" s="56">
        <f t="shared" si="91"/>
        <v>0</v>
      </c>
      <c r="L283" s="56">
        <f t="shared" si="91"/>
        <v>0</v>
      </c>
      <c r="M283" s="56">
        <f>SUM(M281:M282)</f>
        <v>9673035</v>
      </c>
      <c r="N283" s="56">
        <f>SUM(N281:N282)</f>
        <v>9673035</v>
      </c>
    </row>
    <row r="284" spans="1:14" x14ac:dyDescent="0.2">
      <c r="A284" s="57"/>
      <c r="B284" s="58"/>
      <c r="C284" s="59"/>
      <c r="D284" s="59"/>
      <c r="E284" s="59"/>
      <c r="F284" s="59"/>
      <c r="G284" s="59"/>
      <c r="H284" s="59"/>
      <c r="I284" s="59"/>
      <c r="J284" s="59"/>
      <c r="K284" s="67"/>
      <c r="L284" s="67"/>
    </row>
    <row r="285" spans="1:14" x14ac:dyDescent="0.2">
      <c r="A285" s="57"/>
      <c r="B285" s="58"/>
      <c r="C285" s="59"/>
      <c r="D285" s="59"/>
      <c r="E285" s="59"/>
      <c r="F285" s="59"/>
      <c r="G285" s="59"/>
      <c r="H285" s="59"/>
      <c r="I285" s="59"/>
      <c r="J285" s="59"/>
      <c r="K285" s="67"/>
      <c r="L285" s="67"/>
    </row>
    <row r="286" spans="1:14" x14ac:dyDescent="0.2">
      <c r="A286" s="57"/>
      <c r="B286" s="60" t="s">
        <v>232</v>
      </c>
      <c r="C286" s="59"/>
      <c r="D286" s="59"/>
      <c r="E286" s="59"/>
      <c r="F286" s="61" t="s">
        <v>230</v>
      </c>
      <c r="G286" s="59"/>
      <c r="H286" s="59"/>
      <c r="I286" s="62"/>
      <c r="J286" s="63" t="s">
        <v>231</v>
      </c>
      <c r="K286" s="67"/>
      <c r="L286" s="67"/>
    </row>
    <row r="287" spans="1:14" x14ac:dyDescent="0.2">
      <c r="A287" s="57"/>
      <c r="B287" s="58"/>
      <c r="C287" s="59"/>
      <c r="D287" s="59"/>
      <c r="E287" s="59"/>
      <c r="F287" s="59"/>
      <c r="G287" s="59"/>
      <c r="H287" s="59"/>
      <c r="I287" s="62"/>
      <c r="J287" s="62"/>
      <c r="K287" s="67"/>
      <c r="L287" s="67"/>
    </row>
    <row r="288" spans="1:14" x14ac:dyDescent="0.2">
      <c r="A288" s="57"/>
      <c r="B288" s="58"/>
      <c r="C288" s="59"/>
      <c r="D288" s="59"/>
      <c r="E288" s="59"/>
      <c r="F288" s="59"/>
      <c r="G288" s="59"/>
      <c r="H288" s="59"/>
      <c r="I288" s="62"/>
      <c r="J288" s="62"/>
      <c r="K288" s="67"/>
      <c r="L288" s="67"/>
    </row>
  </sheetData>
  <sheetProtection password="CC51" sheet="1" objects="1" scenarios="1"/>
  <mergeCells count="1">
    <mergeCell ref="A1:L1"/>
  </mergeCells>
  <printOptions horizontalCentered="1"/>
  <pageMargins left="0.25" right="0.25" top="0.75" bottom="0.75" header="0.3" footer="0.3"/>
  <pageSetup paperSize="9" scale="90" firstPageNumber="3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9"/>
  <sheetViews>
    <sheetView tabSelected="1" topLeftCell="A13" workbookViewId="0">
      <selection activeCell="E46" sqref="E46"/>
    </sheetView>
  </sheetViews>
  <sheetFormatPr defaultRowHeight="12.75" x14ac:dyDescent="0.2"/>
  <cols>
    <col min="1" max="1" width="0.85546875" style="170" customWidth="1"/>
    <col min="2" max="2" width="6.5703125" style="171" customWidth="1"/>
    <col min="3" max="3" width="9.140625" style="171"/>
    <col min="4" max="4" width="11" style="170" customWidth="1"/>
    <col min="5" max="5" width="54.28515625" style="170" customWidth="1"/>
    <col min="6" max="6" width="11.42578125" style="170" customWidth="1"/>
    <col min="7" max="7" width="10.5703125" style="170" customWidth="1"/>
    <col min="8" max="8" width="26" style="170" customWidth="1"/>
    <col min="9" max="9" width="0.85546875" style="170" customWidth="1"/>
    <col min="10" max="256" width="9.140625" style="170"/>
    <col min="257" max="257" width="0.85546875" style="170" customWidth="1"/>
    <col min="258" max="258" width="6.5703125" style="170" customWidth="1"/>
    <col min="259" max="259" width="9.140625" style="170"/>
    <col min="260" max="260" width="11" style="170" customWidth="1"/>
    <col min="261" max="261" width="54.28515625" style="170" customWidth="1"/>
    <col min="262" max="262" width="12.28515625" style="170" customWidth="1"/>
    <col min="263" max="263" width="11.5703125" style="170" customWidth="1"/>
    <col min="264" max="264" width="26" style="170" customWidth="1"/>
    <col min="265" max="265" width="0.85546875" style="170" customWidth="1"/>
    <col min="266" max="512" width="9.140625" style="170"/>
    <col min="513" max="513" width="0.85546875" style="170" customWidth="1"/>
    <col min="514" max="514" width="6.5703125" style="170" customWidth="1"/>
    <col min="515" max="515" width="9.140625" style="170"/>
    <col min="516" max="516" width="11" style="170" customWidth="1"/>
    <col min="517" max="517" width="54.28515625" style="170" customWidth="1"/>
    <col min="518" max="518" width="12.28515625" style="170" customWidth="1"/>
    <col min="519" max="519" width="11.5703125" style="170" customWidth="1"/>
    <col min="520" max="520" width="26" style="170" customWidth="1"/>
    <col min="521" max="521" width="0.85546875" style="170" customWidth="1"/>
    <col min="522" max="768" width="9.140625" style="170"/>
    <col min="769" max="769" width="0.85546875" style="170" customWidth="1"/>
    <col min="770" max="770" width="6.5703125" style="170" customWidth="1"/>
    <col min="771" max="771" width="9.140625" style="170"/>
    <col min="772" max="772" width="11" style="170" customWidth="1"/>
    <col min="773" max="773" width="54.28515625" style="170" customWidth="1"/>
    <col min="774" max="774" width="12.28515625" style="170" customWidth="1"/>
    <col min="775" max="775" width="11.5703125" style="170" customWidth="1"/>
    <col min="776" max="776" width="26" style="170" customWidth="1"/>
    <col min="777" max="777" width="0.85546875" style="170" customWidth="1"/>
    <col min="778" max="1024" width="9.140625" style="170"/>
    <col min="1025" max="1025" width="0.85546875" style="170" customWidth="1"/>
    <col min="1026" max="1026" width="6.5703125" style="170" customWidth="1"/>
    <col min="1027" max="1027" width="9.140625" style="170"/>
    <col min="1028" max="1028" width="11" style="170" customWidth="1"/>
    <col min="1029" max="1029" width="54.28515625" style="170" customWidth="1"/>
    <col min="1030" max="1030" width="12.28515625" style="170" customWidth="1"/>
    <col min="1031" max="1031" width="11.5703125" style="170" customWidth="1"/>
    <col min="1032" max="1032" width="26" style="170" customWidth="1"/>
    <col min="1033" max="1033" width="0.85546875" style="170" customWidth="1"/>
    <col min="1034" max="1280" width="9.140625" style="170"/>
    <col min="1281" max="1281" width="0.85546875" style="170" customWidth="1"/>
    <col min="1282" max="1282" width="6.5703125" style="170" customWidth="1"/>
    <col min="1283" max="1283" width="9.140625" style="170"/>
    <col min="1284" max="1284" width="11" style="170" customWidth="1"/>
    <col min="1285" max="1285" width="54.28515625" style="170" customWidth="1"/>
    <col min="1286" max="1286" width="12.28515625" style="170" customWidth="1"/>
    <col min="1287" max="1287" width="11.5703125" style="170" customWidth="1"/>
    <col min="1288" max="1288" width="26" style="170" customWidth="1"/>
    <col min="1289" max="1289" width="0.85546875" style="170" customWidth="1"/>
    <col min="1290" max="1536" width="9.140625" style="170"/>
    <col min="1537" max="1537" width="0.85546875" style="170" customWidth="1"/>
    <col min="1538" max="1538" width="6.5703125" style="170" customWidth="1"/>
    <col min="1539" max="1539" width="9.140625" style="170"/>
    <col min="1540" max="1540" width="11" style="170" customWidth="1"/>
    <col min="1541" max="1541" width="54.28515625" style="170" customWidth="1"/>
    <col min="1542" max="1542" width="12.28515625" style="170" customWidth="1"/>
    <col min="1543" max="1543" width="11.5703125" style="170" customWidth="1"/>
    <col min="1544" max="1544" width="26" style="170" customWidth="1"/>
    <col min="1545" max="1545" width="0.85546875" style="170" customWidth="1"/>
    <col min="1546" max="1792" width="9.140625" style="170"/>
    <col min="1793" max="1793" width="0.85546875" style="170" customWidth="1"/>
    <col min="1794" max="1794" width="6.5703125" style="170" customWidth="1"/>
    <col min="1795" max="1795" width="9.140625" style="170"/>
    <col min="1796" max="1796" width="11" style="170" customWidth="1"/>
    <col min="1797" max="1797" width="54.28515625" style="170" customWidth="1"/>
    <col min="1798" max="1798" width="12.28515625" style="170" customWidth="1"/>
    <col min="1799" max="1799" width="11.5703125" style="170" customWidth="1"/>
    <col min="1800" max="1800" width="26" style="170" customWidth="1"/>
    <col min="1801" max="1801" width="0.85546875" style="170" customWidth="1"/>
    <col min="1802" max="2048" width="9.140625" style="170"/>
    <col min="2049" max="2049" width="0.85546875" style="170" customWidth="1"/>
    <col min="2050" max="2050" width="6.5703125" style="170" customWidth="1"/>
    <col min="2051" max="2051" width="9.140625" style="170"/>
    <col min="2052" max="2052" width="11" style="170" customWidth="1"/>
    <col min="2053" max="2053" width="54.28515625" style="170" customWidth="1"/>
    <col min="2054" max="2054" width="12.28515625" style="170" customWidth="1"/>
    <col min="2055" max="2055" width="11.5703125" style="170" customWidth="1"/>
    <col min="2056" max="2056" width="26" style="170" customWidth="1"/>
    <col min="2057" max="2057" width="0.85546875" style="170" customWidth="1"/>
    <col min="2058" max="2304" width="9.140625" style="170"/>
    <col min="2305" max="2305" width="0.85546875" style="170" customWidth="1"/>
    <col min="2306" max="2306" width="6.5703125" style="170" customWidth="1"/>
    <col min="2307" max="2307" width="9.140625" style="170"/>
    <col min="2308" max="2308" width="11" style="170" customWidth="1"/>
    <col min="2309" max="2309" width="54.28515625" style="170" customWidth="1"/>
    <col min="2310" max="2310" width="12.28515625" style="170" customWidth="1"/>
    <col min="2311" max="2311" width="11.5703125" style="170" customWidth="1"/>
    <col min="2312" max="2312" width="26" style="170" customWidth="1"/>
    <col min="2313" max="2313" width="0.85546875" style="170" customWidth="1"/>
    <col min="2314" max="2560" width="9.140625" style="170"/>
    <col min="2561" max="2561" width="0.85546875" style="170" customWidth="1"/>
    <col min="2562" max="2562" width="6.5703125" style="170" customWidth="1"/>
    <col min="2563" max="2563" width="9.140625" style="170"/>
    <col min="2564" max="2564" width="11" style="170" customWidth="1"/>
    <col min="2565" max="2565" width="54.28515625" style="170" customWidth="1"/>
    <col min="2566" max="2566" width="12.28515625" style="170" customWidth="1"/>
    <col min="2567" max="2567" width="11.5703125" style="170" customWidth="1"/>
    <col min="2568" max="2568" width="26" style="170" customWidth="1"/>
    <col min="2569" max="2569" width="0.85546875" style="170" customWidth="1"/>
    <col min="2570" max="2816" width="9.140625" style="170"/>
    <col min="2817" max="2817" width="0.85546875" style="170" customWidth="1"/>
    <col min="2818" max="2818" width="6.5703125" style="170" customWidth="1"/>
    <col min="2819" max="2819" width="9.140625" style="170"/>
    <col min="2820" max="2820" width="11" style="170" customWidth="1"/>
    <col min="2821" max="2821" width="54.28515625" style="170" customWidth="1"/>
    <col min="2822" max="2822" width="12.28515625" style="170" customWidth="1"/>
    <col min="2823" max="2823" width="11.5703125" style="170" customWidth="1"/>
    <col min="2824" max="2824" width="26" style="170" customWidth="1"/>
    <col min="2825" max="2825" width="0.85546875" style="170" customWidth="1"/>
    <col min="2826" max="3072" width="9.140625" style="170"/>
    <col min="3073" max="3073" width="0.85546875" style="170" customWidth="1"/>
    <col min="3074" max="3074" width="6.5703125" style="170" customWidth="1"/>
    <col min="3075" max="3075" width="9.140625" style="170"/>
    <col min="3076" max="3076" width="11" style="170" customWidth="1"/>
    <col min="3077" max="3077" width="54.28515625" style="170" customWidth="1"/>
    <col min="3078" max="3078" width="12.28515625" style="170" customWidth="1"/>
    <col min="3079" max="3079" width="11.5703125" style="170" customWidth="1"/>
    <col min="3080" max="3080" width="26" style="170" customWidth="1"/>
    <col min="3081" max="3081" width="0.85546875" style="170" customWidth="1"/>
    <col min="3082" max="3328" width="9.140625" style="170"/>
    <col min="3329" max="3329" width="0.85546875" style="170" customWidth="1"/>
    <col min="3330" max="3330" width="6.5703125" style="170" customWidth="1"/>
    <col min="3331" max="3331" width="9.140625" style="170"/>
    <col min="3332" max="3332" width="11" style="170" customWidth="1"/>
    <col min="3333" max="3333" width="54.28515625" style="170" customWidth="1"/>
    <col min="3334" max="3334" width="12.28515625" style="170" customWidth="1"/>
    <col min="3335" max="3335" width="11.5703125" style="170" customWidth="1"/>
    <col min="3336" max="3336" width="26" style="170" customWidth="1"/>
    <col min="3337" max="3337" width="0.85546875" style="170" customWidth="1"/>
    <col min="3338" max="3584" width="9.140625" style="170"/>
    <col min="3585" max="3585" width="0.85546875" style="170" customWidth="1"/>
    <col min="3586" max="3586" width="6.5703125" style="170" customWidth="1"/>
    <col min="3587" max="3587" width="9.140625" style="170"/>
    <col min="3588" max="3588" width="11" style="170" customWidth="1"/>
    <col min="3589" max="3589" width="54.28515625" style="170" customWidth="1"/>
    <col min="3590" max="3590" width="12.28515625" style="170" customWidth="1"/>
    <col min="3591" max="3591" width="11.5703125" style="170" customWidth="1"/>
    <col min="3592" max="3592" width="26" style="170" customWidth="1"/>
    <col min="3593" max="3593" width="0.85546875" style="170" customWidth="1"/>
    <col min="3594" max="3840" width="9.140625" style="170"/>
    <col min="3841" max="3841" width="0.85546875" style="170" customWidth="1"/>
    <col min="3842" max="3842" width="6.5703125" style="170" customWidth="1"/>
    <col min="3843" max="3843" width="9.140625" style="170"/>
    <col min="3844" max="3844" width="11" style="170" customWidth="1"/>
    <col min="3845" max="3845" width="54.28515625" style="170" customWidth="1"/>
    <col min="3846" max="3846" width="12.28515625" style="170" customWidth="1"/>
    <col min="3847" max="3847" width="11.5703125" style="170" customWidth="1"/>
    <col min="3848" max="3848" width="26" style="170" customWidth="1"/>
    <col min="3849" max="3849" width="0.85546875" style="170" customWidth="1"/>
    <col min="3850" max="4096" width="9.140625" style="170"/>
    <col min="4097" max="4097" width="0.85546875" style="170" customWidth="1"/>
    <col min="4098" max="4098" width="6.5703125" style="170" customWidth="1"/>
    <col min="4099" max="4099" width="9.140625" style="170"/>
    <col min="4100" max="4100" width="11" style="170" customWidth="1"/>
    <col min="4101" max="4101" width="54.28515625" style="170" customWidth="1"/>
    <col min="4102" max="4102" width="12.28515625" style="170" customWidth="1"/>
    <col min="4103" max="4103" width="11.5703125" style="170" customWidth="1"/>
    <col min="4104" max="4104" width="26" style="170" customWidth="1"/>
    <col min="4105" max="4105" width="0.85546875" style="170" customWidth="1"/>
    <col min="4106" max="4352" width="9.140625" style="170"/>
    <col min="4353" max="4353" width="0.85546875" style="170" customWidth="1"/>
    <col min="4354" max="4354" width="6.5703125" style="170" customWidth="1"/>
    <col min="4355" max="4355" width="9.140625" style="170"/>
    <col min="4356" max="4356" width="11" style="170" customWidth="1"/>
    <col min="4357" max="4357" width="54.28515625" style="170" customWidth="1"/>
    <col min="4358" max="4358" width="12.28515625" style="170" customWidth="1"/>
    <col min="4359" max="4359" width="11.5703125" style="170" customWidth="1"/>
    <col min="4360" max="4360" width="26" style="170" customWidth="1"/>
    <col min="4361" max="4361" width="0.85546875" style="170" customWidth="1"/>
    <col min="4362" max="4608" width="9.140625" style="170"/>
    <col min="4609" max="4609" width="0.85546875" style="170" customWidth="1"/>
    <col min="4610" max="4610" width="6.5703125" style="170" customWidth="1"/>
    <col min="4611" max="4611" width="9.140625" style="170"/>
    <col min="4612" max="4612" width="11" style="170" customWidth="1"/>
    <col min="4613" max="4613" width="54.28515625" style="170" customWidth="1"/>
    <col min="4614" max="4614" width="12.28515625" style="170" customWidth="1"/>
    <col min="4615" max="4615" width="11.5703125" style="170" customWidth="1"/>
    <col min="4616" max="4616" width="26" style="170" customWidth="1"/>
    <col min="4617" max="4617" width="0.85546875" style="170" customWidth="1"/>
    <col min="4618" max="4864" width="9.140625" style="170"/>
    <col min="4865" max="4865" width="0.85546875" style="170" customWidth="1"/>
    <col min="4866" max="4866" width="6.5703125" style="170" customWidth="1"/>
    <col min="4867" max="4867" width="9.140625" style="170"/>
    <col min="4868" max="4868" width="11" style="170" customWidth="1"/>
    <col min="4869" max="4869" width="54.28515625" style="170" customWidth="1"/>
    <col min="4870" max="4870" width="12.28515625" style="170" customWidth="1"/>
    <col min="4871" max="4871" width="11.5703125" style="170" customWidth="1"/>
    <col min="4872" max="4872" width="26" style="170" customWidth="1"/>
    <col min="4873" max="4873" width="0.85546875" style="170" customWidth="1"/>
    <col min="4874" max="5120" width="9.140625" style="170"/>
    <col min="5121" max="5121" width="0.85546875" style="170" customWidth="1"/>
    <col min="5122" max="5122" width="6.5703125" style="170" customWidth="1"/>
    <col min="5123" max="5123" width="9.140625" style="170"/>
    <col min="5124" max="5124" width="11" style="170" customWidth="1"/>
    <col min="5125" max="5125" width="54.28515625" style="170" customWidth="1"/>
    <col min="5126" max="5126" width="12.28515625" style="170" customWidth="1"/>
    <col min="5127" max="5127" width="11.5703125" style="170" customWidth="1"/>
    <col min="5128" max="5128" width="26" style="170" customWidth="1"/>
    <col min="5129" max="5129" width="0.85546875" style="170" customWidth="1"/>
    <col min="5130" max="5376" width="9.140625" style="170"/>
    <col min="5377" max="5377" width="0.85546875" style="170" customWidth="1"/>
    <col min="5378" max="5378" width="6.5703125" style="170" customWidth="1"/>
    <col min="5379" max="5379" width="9.140625" style="170"/>
    <col min="5380" max="5380" width="11" style="170" customWidth="1"/>
    <col min="5381" max="5381" width="54.28515625" style="170" customWidth="1"/>
    <col min="5382" max="5382" width="12.28515625" style="170" customWidth="1"/>
    <col min="5383" max="5383" width="11.5703125" style="170" customWidth="1"/>
    <col min="5384" max="5384" width="26" style="170" customWidth="1"/>
    <col min="5385" max="5385" width="0.85546875" style="170" customWidth="1"/>
    <col min="5386" max="5632" width="9.140625" style="170"/>
    <col min="5633" max="5633" width="0.85546875" style="170" customWidth="1"/>
    <col min="5634" max="5634" width="6.5703125" style="170" customWidth="1"/>
    <col min="5635" max="5635" width="9.140625" style="170"/>
    <col min="5636" max="5636" width="11" style="170" customWidth="1"/>
    <col min="5637" max="5637" width="54.28515625" style="170" customWidth="1"/>
    <col min="5638" max="5638" width="12.28515625" style="170" customWidth="1"/>
    <col min="5639" max="5639" width="11.5703125" style="170" customWidth="1"/>
    <col min="5640" max="5640" width="26" style="170" customWidth="1"/>
    <col min="5641" max="5641" width="0.85546875" style="170" customWidth="1"/>
    <col min="5642" max="5888" width="9.140625" style="170"/>
    <col min="5889" max="5889" width="0.85546875" style="170" customWidth="1"/>
    <col min="5890" max="5890" width="6.5703125" style="170" customWidth="1"/>
    <col min="5891" max="5891" width="9.140625" style="170"/>
    <col min="5892" max="5892" width="11" style="170" customWidth="1"/>
    <col min="5893" max="5893" width="54.28515625" style="170" customWidth="1"/>
    <col min="5894" max="5894" width="12.28515625" style="170" customWidth="1"/>
    <col min="5895" max="5895" width="11.5703125" style="170" customWidth="1"/>
    <col min="5896" max="5896" width="26" style="170" customWidth="1"/>
    <col min="5897" max="5897" width="0.85546875" style="170" customWidth="1"/>
    <col min="5898" max="6144" width="9.140625" style="170"/>
    <col min="6145" max="6145" width="0.85546875" style="170" customWidth="1"/>
    <col min="6146" max="6146" width="6.5703125" style="170" customWidth="1"/>
    <col min="6147" max="6147" width="9.140625" style="170"/>
    <col min="6148" max="6148" width="11" style="170" customWidth="1"/>
    <col min="6149" max="6149" width="54.28515625" style="170" customWidth="1"/>
    <col min="6150" max="6150" width="12.28515625" style="170" customWidth="1"/>
    <col min="6151" max="6151" width="11.5703125" style="170" customWidth="1"/>
    <col min="6152" max="6152" width="26" style="170" customWidth="1"/>
    <col min="6153" max="6153" width="0.85546875" style="170" customWidth="1"/>
    <col min="6154" max="6400" width="9.140625" style="170"/>
    <col min="6401" max="6401" width="0.85546875" style="170" customWidth="1"/>
    <col min="6402" max="6402" width="6.5703125" style="170" customWidth="1"/>
    <col min="6403" max="6403" width="9.140625" style="170"/>
    <col min="6404" max="6404" width="11" style="170" customWidth="1"/>
    <col min="6405" max="6405" width="54.28515625" style="170" customWidth="1"/>
    <col min="6406" max="6406" width="12.28515625" style="170" customWidth="1"/>
    <col min="6407" max="6407" width="11.5703125" style="170" customWidth="1"/>
    <col min="6408" max="6408" width="26" style="170" customWidth="1"/>
    <col min="6409" max="6409" width="0.85546875" style="170" customWidth="1"/>
    <col min="6410" max="6656" width="9.140625" style="170"/>
    <col min="6657" max="6657" width="0.85546875" style="170" customWidth="1"/>
    <col min="6658" max="6658" width="6.5703125" style="170" customWidth="1"/>
    <col min="6659" max="6659" width="9.140625" style="170"/>
    <col min="6660" max="6660" width="11" style="170" customWidth="1"/>
    <col min="6661" max="6661" width="54.28515625" style="170" customWidth="1"/>
    <col min="6662" max="6662" width="12.28515625" style="170" customWidth="1"/>
    <col min="6663" max="6663" width="11.5703125" style="170" customWidth="1"/>
    <col min="6664" max="6664" width="26" style="170" customWidth="1"/>
    <col min="6665" max="6665" width="0.85546875" style="170" customWidth="1"/>
    <col min="6666" max="6912" width="9.140625" style="170"/>
    <col min="6913" max="6913" width="0.85546875" style="170" customWidth="1"/>
    <col min="6914" max="6914" width="6.5703125" style="170" customWidth="1"/>
    <col min="6915" max="6915" width="9.140625" style="170"/>
    <col min="6916" max="6916" width="11" style="170" customWidth="1"/>
    <col min="6917" max="6917" width="54.28515625" style="170" customWidth="1"/>
    <col min="6918" max="6918" width="12.28515625" style="170" customWidth="1"/>
    <col min="6919" max="6919" width="11.5703125" style="170" customWidth="1"/>
    <col min="6920" max="6920" width="26" style="170" customWidth="1"/>
    <col min="6921" max="6921" width="0.85546875" style="170" customWidth="1"/>
    <col min="6922" max="7168" width="9.140625" style="170"/>
    <col min="7169" max="7169" width="0.85546875" style="170" customWidth="1"/>
    <col min="7170" max="7170" width="6.5703125" style="170" customWidth="1"/>
    <col min="7171" max="7171" width="9.140625" style="170"/>
    <col min="7172" max="7172" width="11" style="170" customWidth="1"/>
    <col min="7173" max="7173" width="54.28515625" style="170" customWidth="1"/>
    <col min="7174" max="7174" width="12.28515625" style="170" customWidth="1"/>
    <col min="7175" max="7175" width="11.5703125" style="170" customWidth="1"/>
    <col min="7176" max="7176" width="26" style="170" customWidth="1"/>
    <col min="7177" max="7177" width="0.85546875" style="170" customWidth="1"/>
    <col min="7178" max="7424" width="9.140625" style="170"/>
    <col min="7425" max="7425" width="0.85546875" style="170" customWidth="1"/>
    <col min="7426" max="7426" width="6.5703125" style="170" customWidth="1"/>
    <col min="7427" max="7427" width="9.140625" style="170"/>
    <col min="7428" max="7428" width="11" style="170" customWidth="1"/>
    <col min="7429" max="7429" width="54.28515625" style="170" customWidth="1"/>
    <col min="7430" max="7430" width="12.28515625" style="170" customWidth="1"/>
    <col min="7431" max="7431" width="11.5703125" style="170" customWidth="1"/>
    <col min="7432" max="7432" width="26" style="170" customWidth="1"/>
    <col min="7433" max="7433" width="0.85546875" style="170" customWidth="1"/>
    <col min="7434" max="7680" width="9.140625" style="170"/>
    <col min="7681" max="7681" width="0.85546875" style="170" customWidth="1"/>
    <col min="7682" max="7682" width="6.5703125" style="170" customWidth="1"/>
    <col min="7683" max="7683" width="9.140625" style="170"/>
    <col min="7684" max="7684" width="11" style="170" customWidth="1"/>
    <col min="7685" max="7685" width="54.28515625" style="170" customWidth="1"/>
    <col min="7686" max="7686" width="12.28515625" style="170" customWidth="1"/>
    <col min="7687" max="7687" width="11.5703125" style="170" customWidth="1"/>
    <col min="7688" max="7688" width="26" style="170" customWidth="1"/>
    <col min="7689" max="7689" width="0.85546875" style="170" customWidth="1"/>
    <col min="7690" max="7936" width="9.140625" style="170"/>
    <col min="7937" max="7937" width="0.85546875" style="170" customWidth="1"/>
    <col min="7938" max="7938" width="6.5703125" style="170" customWidth="1"/>
    <col min="7939" max="7939" width="9.140625" style="170"/>
    <col min="7940" max="7940" width="11" style="170" customWidth="1"/>
    <col min="7941" max="7941" width="54.28515625" style="170" customWidth="1"/>
    <col min="7942" max="7942" width="12.28515625" style="170" customWidth="1"/>
    <col min="7943" max="7943" width="11.5703125" style="170" customWidth="1"/>
    <col min="7944" max="7944" width="26" style="170" customWidth="1"/>
    <col min="7945" max="7945" width="0.85546875" style="170" customWidth="1"/>
    <col min="7946" max="8192" width="9.140625" style="170"/>
    <col min="8193" max="8193" width="0.85546875" style="170" customWidth="1"/>
    <col min="8194" max="8194" width="6.5703125" style="170" customWidth="1"/>
    <col min="8195" max="8195" width="9.140625" style="170"/>
    <col min="8196" max="8196" width="11" style="170" customWidth="1"/>
    <col min="8197" max="8197" width="54.28515625" style="170" customWidth="1"/>
    <col min="8198" max="8198" width="12.28515625" style="170" customWidth="1"/>
    <col min="8199" max="8199" width="11.5703125" style="170" customWidth="1"/>
    <col min="8200" max="8200" width="26" style="170" customWidth="1"/>
    <col min="8201" max="8201" width="0.85546875" style="170" customWidth="1"/>
    <col min="8202" max="8448" width="9.140625" style="170"/>
    <col min="8449" max="8449" width="0.85546875" style="170" customWidth="1"/>
    <col min="8450" max="8450" width="6.5703125" style="170" customWidth="1"/>
    <col min="8451" max="8451" width="9.140625" style="170"/>
    <col min="8452" max="8452" width="11" style="170" customWidth="1"/>
    <col min="8453" max="8453" width="54.28515625" style="170" customWidth="1"/>
    <col min="8454" max="8454" width="12.28515625" style="170" customWidth="1"/>
    <col min="8455" max="8455" width="11.5703125" style="170" customWidth="1"/>
    <col min="8456" max="8456" width="26" style="170" customWidth="1"/>
    <col min="8457" max="8457" width="0.85546875" style="170" customWidth="1"/>
    <col min="8458" max="8704" width="9.140625" style="170"/>
    <col min="8705" max="8705" width="0.85546875" style="170" customWidth="1"/>
    <col min="8706" max="8706" width="6.5703125" style="170" customWidth="1"/>
    <col min="8707" max="8707" width="9.140625" style="170"/>
    <col min="8708" max="8708" width="11" style="170" customWidth="1"/>
    <col min="8709" max="8709" width="54.28515625" style="170" customWidth="1"/>
    <col min="8710" max="8710" width="12.28515625" style="170" customWidth="1"/>
    <col min="8711" max="8711" width="11.5703125" style="170" customWidth="1"/>
    <col min="8712" max="8712" width="26" style="170" customWidth="1"/>
    <col min="8713" max="8713" width="0.85546875" style="170" customWidth="1"/>
    <col min="8714" max="8960" width="9.140625" style="170"/>
    <col min="8961" max="8961" width="0.85546875" style="170" customWidth="1"/>
    <col min="8962" max="8962" width="6.5703125" style="170" customWidth="1"/>
    <col min="8963" max="8963" width="9.140625" style="170"/>
    <col min="8964" max="8964" width="11" style="170" customWidth="1"/>
    <col min="8965" max="8965" width="54.28515625" style="170" customWidth="1"/>
    <col min="8966" max="8966" width="12.28515625" style="170" customWidth="1"/>
    <col min="8967" max="8967" width="11.5703125" style="170" customWidth="1"/>
    <col min="8968" max="8968" width="26" style="170" customWidth="1"/>
    <col min="8969" max="8969" width="0.85546875" style="170" customWidth="1"/>
    <col min="8970" max="9216" width="9.140625" style="170"/>
    <col min="9217" max="9217" width="0.85546875" style="170" customWidth="1"/>
    <col min="9218" max="9218" width="6.5703125" style="170" customWidth="1"/>
    <col min="9219" max="9219" width="9.140625" style="170"/>
    <col min="9220" max="9220" width="11" style="170" customWidth="1"/>
    <col min="9221" max="9221" width="54.28515625" style="170" customWidth="1"/>
    <col min="9222" max="9222" width="12.28515625" style="170" customWidth="1"/>
    <col min="9223" max="9223" width="11.5703125" style="170" customWidth="1"/>
    <col min="9224" max="9224" width="26" style="170" customWidth="1"/>
    <col min="9225" max="9225" width="0.85546875" style="170" customWidth="1"/>
    <col min="9226" max="9472" width="9.140625" style="170"/>
    <col min="9473" max="9473" width="0.85546875" style="170" customWidth="1"/>
    <col min="9474" max="9474" width="6.5703125" style="170" customWidth="1"/>
    <col min="9475" max="9475" width="9.140625" style="170"/>
    <col min="9476" max="9476" width="11" style="170" customWidth="1"/>
    <col min="9477" max="9477" width="54.28515625" style="170" customWidth="1"/>
    <col min="9478" max="9478" width="12.28515625" style="170" customWidth="1"/>
    <col min="9479" max="9479" width="11.5703125" style="170" customWidth="1"/>
    <col min="9480" max="9480" width="26" style="170" customWidth="1"/>
    <col min="9481" max="9481" width="0.85546875" style="170" customWidth="1"/>
    <col min="9482" max="9728" width="9.140625" style="170"/>
    <col min="9729" max="9729" width="0.85546875" style="170" customWidth="1"/>
    <col min="9730" max="9730" width="6.5703125" style="170" customWidth="1"/>
    <col min="9731" max="9731" width="9.140625" style="170"/>
    <col min="9732" max="9732" width="11" style="170" customWidth="1"/>
    <col min="9733" max="9733" width="54.28515625" style="170" customWidth="1"/>
    <col min="9734" max="9734" width="12.28515625" style="170" customWidth="1"/>
    <col min="9735" max="9735" width="11.5703125" style="170" customWidth="1"/>
    <col min="9736" max="9736" width="26" style="170" customWidth="1"/>
    <col min="9737" max="9737" width="0.85546875" style="170" customWidth="1"/>
    <col min="9738" max="9984" width="9.140625" style="170"/>
    <col min="9985" max="9985" width="0.85546875" style="170" customWidth="1"/>
    <col min="9986" max="9986" width="6.5703125" style="170" customWidth="1"/>
    <col min="9987" max="9987" width="9.140625" style="170"/>
    <col min="9988" max="9988" width="11" style="170" customWidth="1"/>
    <col min="9989" max="9989" width="54.28515625" style="170" customWidth="1"/>
    <col min="9990" max="9990" width="12.28515625" style="170" customWidth="1"/>
    <col min="9991" max="9991" width="11.5703125" style="170" customWidth="1"/>
    <col min="9992" max="9992" width="26" style="170" customWidth="1"/>
    <col min="9993" max="9993" width="0.85546875" style="170" customWidth="1"/>
    <col min="9994" max="10240" width="9.140625" style="170"/>
    <col min="10241" max="10241" width="0.85546875" style="170" customWidth="1"/>
    <col min="10242" max="10242" width="6.5703125" style="170" customWidth="1"/>
    <col min="10243" max="10243" width="9.140625" style="170"/>
    <col min="10244" max="10244" width="11" style="170" customWidth="1"/>
    <col min="10245" max="10245" width="54.28515625" style="170" customWidth="1"/>
    <col min="10246" max="10246" width="12.28515625" style="170" customWidth="1"/>
    <col min="10247" max="10247" width="11.5703125" style="170" customWidth="1"/>
    <col min="10248" max="10248" width="26" style="170" customWidth="1"/>
    <col min="10249" max="10249" width="0.85546875" style="170" customWidth="1"/>
    <col min="10250" max="10496" width="9.140625" style="170"/>
    <col min="10497" max="10497" width="0.85546875" style="170" customWidth="1"/>
    <col min="10498" max="10498" width="6.5703125" style="170" customWidth="1"/>
    <col min="10499" max="10499" width="9.140625" style="170"/>
    <col min="10500" max="10500" width="11" style="170" customWidth="1"/>
    <col min="10501" max="10501" width="54.28515625" style="170" customWidth="1"/>
    <col min="10502" max="10502" width="12.28515625" style="170" customWidth="1"/>
    <col min="10503" max="10503" width="11.5703125" style="170" customWidth="1"/>
    <col min="10504" max="10504" width="26" style="170" customWidth="1"/>
    <col min="10505" max="10505" width="0.85546875" style="170" customWidth="1"/>
    <col min="10506" max="10752" width="9.140625" style="170"/>
    <col min="10753" max="10753" width="0.85546875" style="170" customWidth="1"/>
    <col min="10754" max="10754" width="6.5703125" style="170" customWidth="1"/>
    <col min="10755" max="10755" width="9.140625" style="170"/>
    <col min="10756" max="10756" width="11" style="170" customWidth="1"/>
    <col min="10757" max="10757" width="54.28515625" style="170" customWidth="1"/>
    <col min="10758" max="10758" width="12.28515625" style="170" customWidth="1"/>
    <col min="10759" max="10759" width="11.5703125" style="170" customWidth="1"/>
    <col min="10760" max="10760" width="26" style="170" customWidth="1"/>
    <col min="10761" max="10761" width="0.85546875" style="170" customWidth="1"/>
    <col min="10762" max="11008" width="9.140625" style="170"/>
    <col min="11009" max="11009" width="0.85546875" style="170" customWidth="1"/>
    <col min="11010" max="11010" width="6.5703125" style="170" customWidth="1"/>
    <col min="11011" max="11011" width="9.140625" style="170"/>
    <col min="11012" max="11012" width="11" style="170" customWidth="1"/>
    <col min="11013" max="11013" width="54.28515625" style="170" customWidth="1"/>
    <col min="11014" max="11014" width="12.28515625" style="170" customWidth="1"/>
    <col min="11015" max="11015" width="11.5703125" style="170" customWidth="1"/>
    <col min="11016" max="11016" width="26" style="170" customWidth="1"/>
    <col min="11017" max="11017" width="0.85546875" style="170" customWidth="1"/>
    <col min="11018" max="11264" width="9.140625" style="170"/>
    <col min="11265" max="11265" width="0.85546875" style="170" customWidth="1"/>
    <col min="11266" max="11266" width="6.5703125" style="170" customWidth="1"/>
    <col min="11267" max="11267" width="9.140625" style="170"/>
    <col min="11268" max="11268" width="11" style="170" customWidth="1"/>
    <col min="11269" max="11269" width="54.28515625" style="170" customWidth="1"/>
    <col min="11270" max="11270" width="12.28515625" style="170" customWidth="1"/>
    <col min="11271" max="11271" width="11.5703125" style="170" customWidth="1"/>
    <col min="11272" max="11272" width="26" style="170" customWidth="1"/>
    <col min="11273" max="11273" width="0.85546875" style="170" customWidth="1"/>
    <col min="11274" max="11520" width="9.140625" style="170"/>
    <col min="11521" max="11521" width="0.85546875" style="170" customWidth="1"/>
    <col min="11522" max="11522" width="6.5703125" style="170" customWidth="1"/>
    <col min="11523" max="11523" width="9.140625" style="170"/>
    <col min="11524" max="11524" width="11" style="170" customWidth="1"/>
    <col min="11525" max="11525" width="54.28515625" style="170" customWidth="1"/>
    <col min="11526" max="11526" width="12.28515625" style="170" customWidth="1"/>
    <col min="11527" max="11527" width="11.5703125" style="170" customWidth="1"/>
    <col min="11528" max="11528" width="26" style="170" customWidth="1"/>
    <col min="11529" max="11529" width="0.85546875" style="170" customWidth="1"/>
    <col min="11530" max="11776" width="9.140625" style="170"/>
    <col min="11777" max="11777" width="0.85546875" style="170" customWidth="1"/>
    <col min="11778" max="11778" width="6.5703125" style="170" customWidth="1"/>
    <col min="11779" max="11779" width="9.140625" style="170"/>
    <col min="11780" max="11780" width="11" style="170" customWidth="1"/>
    <col min="11781" max="11781" width="54.28515625" style="170" customWidth="1"/>
    <col min="11782" max="11782" width="12.28515625" style="170" customWidth="1"/>
    <col min="11783" max="11783" width="11.5703125" style="170" customWidth="1"/>
    <col min="11784" max="11784" width="26" style="170" customWidth="1"/>
    <col min="11785" max="11785" width="0.85546875" style="170" customWidth="1"/>
    <col min="11786" max="12032" width="9.140625" style="170"/>
    <col min="12033" max="12033" width="0.85546875" style="170" customWidth="1"/>
    <col min="12034" max="12034" width="6.5703125" style="170" customWidth="1"/>
    <col min="12035" max="12035" width="9.140625" style="170"/>
    <col min="12036" max="12036" width="11" style="170" customWidth="1"/>
    <col min="12037" max="12037" width="54.28515625" style="170" customWidth="1"/>
    <col min="12038" max="12038" width="12.28515625" style="170" customWidth="1"/>
    <col min="12039" max="12039" width="11.5703125" style="170" customWidth="1"/>
    <col min="12040" max="12040" width="26" style="170" customWidth="1"/>
    <col min="12041" max="12041" width="0.85546875" style="170" customWidth="1"/>
    <col min="12042" max="12288" width="9.140625" style="170"/>
    <col min="12289" max="12289" width="0.85546875" style="170" customWidth="1"/>
    <col min="12290" max="12290" width="6.5703125" style="170" customWidth="1"/>
    <col min="12291" max="12291" width="9.140625" style="170"/>
    <col min="12292" max="12292" width="11" style="170" customWidth="1"/>
    <col min="12293" max="12293" width="54.28515625" style="170" customWidth="1"/>
    <col min="12294" max="12294" width="12.28515625" style="170" customWidth="1"/>
    <col min="12295" max="12295" width="11.5703125" style="170" customWidth="1"/>
    <col min="12296" max="12296" width="26" style="170" customWidth="1"/>
    <col min="12297" max="12297" width="0.85546875" style="170" customWidth="1"/>
    <col min="12298" max="12544" width="9.140625" style="170"/>
    <col min="12545" max="12545" width="0.85546875" style="170" customWidth="1"/>
    <col min="12546" max="12546" width="6.5703125" style="170" customWidth="1"/>
    <col min="12547" max="12547" width="9.140625" style="170"/>
    <col min="12548" max="12548" width="11" style="170" customWidth="1"/>
    <col min="12549" max="12549" width="54.28515625" style="170" customWidth="1"/>
    <col min="12550" max="12550" width="12.28515625" style="170" customWidth="1"/>
    <col min="12551" max="12551" width="11.5703125" style="170" customWidth="1"/>
    <col min="12552" max="12552" width="26" style="170" customWidth="1"/>
    <col min="12553" max="12553" width="0.85546875" style="170" customWidth="1"/>
    <col min="12554" max="12800" width="9.140625" style="170"/>
    <col min="12801" max="12801" width="0.85546875" style="170" customWidth="1"/>
    <col min="12802" max="12802" width="6.5703125" style="170" customWidth="1"/>
    <col min="12803" max="12803" width="9.140625" style="170"/>
    <col min="12804" max="12804" width="11" style="170" customWidth="1"/>
    <col min="12805" max="12805" width="54.28515625" style="170" customWidth="1"/>
    <col min="12806" max="12806" width="12.28515625" style="170" customWidth="1"/>
    <col min="12807" max="12807" width="11.5703125" style="170" customWidth="1"/>
    <col min="12808" max="12808" width="26" style="170" customWidth="1"/>
    <col min="12809" max="12809" width="0.85546875" style="170" customWidth="1"/>
    <col min="12810" max="13056" width="9.140625" style="170"/>
    <col min="13057" max="13057" width="0.85546875" style="170" customWidth="1"/>
    <col min="13058" max="13058" width="6.5703125" style="170" customWidth="1"/>
    <col min="13059" max="13059" width="9.140625" style="170"/>
    <col min="13060" max="13060" width="11" style="170" customWidth="1"/>
    <col min="13061" max="13061" width="54.28515625" style="170" customWidth="1"/>
    <col min="13062" max="13062" width="12.28515625" style="170" customWidth="1"/>
    <col min="13063" max="13063" width="11.5703125" style="170" customWidth="1"/>
    <col min="13064" max="13064" width="26" style="170" customWidth="1"/>
    <col min="13065" max="13065" width="0.85546875" style="170" customWidth="1"/>
    <col min="13066" max="13312" width="9.140625" style="170"/>
    <col min="13313" max="13313" width="0.85546875" style="170" customWidth="1"/>
    <col min="13314" max="13314" width="6.5703125" style="170" customWidth="1"/>
    <col min="13315" max="13315" width="9.140625" style="170"/>
    <col min="13316" max="13316" width="11" style="170" customWidth="1"/>
    <col min="13317" max="13317" width="54.28515625" style="170" customWidth="1"/>
    <col min="13318" max="13318" width="12.28515625" style="170" customWidth="1"/>
    <col min="13319" max="13319" width="11.5703125" style="170" customWidth="1"/>
    <col min="13320" max="13320" width="26" style="170" customWidth="1"/>
    <col min="13321" max="13321" width="0.85546875" style="170" customWidth="1"/>
    <col min="13322" max="13568" width="9.140625" style="170"/>
    <col min="13569" max="13569" width="0.85546875" style="170" customWidth="1"/>
    <col min="13570" max="13570" width="6.5703125" style="170" customWidth="1"/>
    <col min="13571" max="13571" width="9.140625" style="170"/>
    <col min="13572" max="13572" width="11" style="170" customWidth="1"/>
    <col min="13573" max="13573" width="54.28515625" style="170" customWidth="1"/>
    <col min="13574" max="13574" width="12.28515625" style="170" customWidth="1"/>
    <col min="13575" max="13575" width="11.5703125" style="170" customWidth="1"/>
    <col min="13576" max="13576" width="26" style="170" customWidth="1"/>
    <col min="13577" max="13577" width="0.85546875" style="170" customWidth="1"/>
    <col min="13578" max="13824" width="9.140625" style="170"/>
    <col min="13825" max="13825" width="0.85546875" style="170" customWidth="1"/>
    <col min="13826" max="13826" width="6.5703125" style="170" customWidth="1"/>
    <col min="13827" max="13827" width="9.140625" style="170"/>
    <col min="13828" max="13828" width="11" style="170" customWidth="1"/>
    <col min="13829" max="13829" width="54.28515625" style="170" customWidth="1"/>
    <col min="13830" max="13830" width="12.28515625" style="170" customWidth="1"/>
    <col min="13831" max="13831" width="11.5703125" style="170" customWidth="1"/>
    <col min="13832" max="13832" width="26" style="170" customWidth="1"/>
    <col min="13833" max="13833" width="0.85546875" style="170" customWidth="1"/>
    <col min="13834" max="14080" width="9.140625" style="170"/>
    <col min="14081" max="14081" width="0.85546875" style="170" customWidth="1"/>
    <col min="14082" max="14082" width="6.5703125" style="170" customWidth="1"/>
    <col min="14083" max="14083" width="9.140625" style="170"/>
    <col min="14084" max="14084" width="11" style="170" customWidth="1"/>
    <col min="14085" max="14085" width="54.28515625" style="170" customWidth="1"/>
    <col min="14086" max="14086" width="12.28515625" style="170" customWidth="1"/>
    <col min="14087" max="14087" width="11.5703125" style="170" customWidth="1"/>
    <col min="14088" max="14088" width="26" style="170" customWidth="1"/>
    <col min="14089" max="14089" width="0.85546875" style="170" customWidth="1"/>
    <col min="14090" max="14336" width="9.140625" style="170"/>
    <col min="14337" max="14337" width="0.85546875" style="170" customWidth="1"/>
    <col min="14338" max="14338" width="6.5703125" style="170" customWidth="1"/>
    <col min="14339" max="14339" width="9.140625" style="170"/>
    <col min="14340" max="14340" width="11" style="170" customWidth="1"/>
    <col min="14341" max="14341" width="54.28515625" style="170" customWidth="1"/>
    <col min="14342" max="14342" width="12.28515625" style="170" customWidth="1"/>
    <col min="14343" max="14343" width="11.5703125" style="170" customWidth="1"/>
    <col min="14344" max="14344" width="26" style="170" customWidth="1"/>
    <col min="14345" max="14345" width="0.85546875" style="170" customWidth="1"/>
    <col min="14346" max="14592" width="9.140625" style="170"/>
    <col min="14593" max="14593" width="0.85546875" style="170" customWidth="1"/>
    <col min="14594" max="14594" width="6.5703125" style="170" customWidth="1"/>
    <col min="14595" max="14595" width="9.140625" style="170"/>
    <col min="14596" max="14596" width="11" style="170" customWidth="1"/>
    <col min="14597" max="14597" width="54.28515625" style="170" customWidth="1"/>
    <col min="14598" max="14598" width="12.28515625" style="170" customWidth="1"/>
    <col min="14599" max="14599" width="11.5703125" style="170" customWidth="1"/>
    <col min="14600" max="14600" width="26" style="170" customWidth="1"/>
    <col min="14601" max="14601" width="0.85546875" style="170" customWidth="1"/>
    <col min="14602" max="14848" width="9.140625" style="170"/>
    <col min="14849" max="14849" width="0.85546875" style="170" customWidth="1"/>
    <col min="14850" max="14850" width="6.5703125" style="170" customWidth="1"/>
    <col min="14851" max="14851" width="9.140625" style="170"/>
    <col min="14852" max="14852" width="11" style="170" customWidth="1"/>
    <col min="14853" max="14853" width="54.28515625" style="170" customWidth="1"/>
    <col min="14854" max="14854" width="12.28515625" style="170" customWidth="1"/>
    <col min="14855" max="14855" width="11.5703125" style="170" customWidth="1"/>
    <col min="14856" max="14856" width="26" style="170" customWidth="1"/>
    <col min="14857" max="14857" width="0.85546875" style="170" customWidth="1"/>
    <col min="14858" max="15104" width="9.140625" style="170"/>
    <col min="15105" max="15105" width="0.85546875" style="170" customWidth="1"/>
    <col min="15106" max="15106" width="6.5703125" style="170" customWidth="1"/>
    <col min="15107" max="15107" width="9.140625" style="170"/>
    <col min="15108" max="15108" width="11" style="170" customWidth="1"/>
    <col min="15109" max="15109" width="54.28515625" style="170" customWidth="1"/>
    <col min="15110" max="15110" width="12.28515625" style="170" customWidth="1"/>
    <col min="15111" max="15111" width="11.5703125" style="170" customWidth="1"/>
    <col min="15112" max="15112" width="26" style="170" customWidth="1"/>
    <col min="15113" max="15113" width="0.85546875" style="170" customWidth="1"/>
    <col min="15114" max="15360" width="9.140625" style="170"/>
    <col min="15361" max="15361" width="0.85546875" style="170" customWidth="1"/>
    <col min="15362" max="15362" width="6.5703125" style="170" customWidth="1"/>
    <col min="15363" max="15363" width="9.140625" style="170"/>
    <col min="15364" max="15364" width="11" style="170" customWidth="1"/>
    <col min="15365" max="15365" width="54.28515625" style="170" customWidth="1"/>
    <col min="15366" max="15366" width="12.28515625" style="170" customWidth="1"/>
    <col min="15367" max="15367" width="11.5703125" style="170" customWidth="1"/>
    <col min="15368" max="15368" width="26" style="170" customWidth="1"/>
    <col min="15369" max="15369" width="0.85546875" style="170" customWidth="1"/>
    <col min="15370" max="15616" width="9.140625" style="170"/>
    <col min="15617" max="15617" width="0.85546875" style="170" customWidth="1"/>
    <col min="15618" max="15618" width="6.5703125" style="170" customWidth="1"/>
    <col min="15619" max="15619" width="9.140625" style="170"/>
    <col min="15620" max="15620" width="11" style="170" customWidth="1"/>
    <col min="15621" max="15621" width="54.28515625" style="170" customWidth="1"/>
    <col min="15622" max="15622" width="12.28515625" style="170" customWidth="1"/>
    <col min="15623" max="15623" width="11.5703125" style="170" customWidth="1"/>
    <col min="15624" max="15624" width="26" style="170" customWidth="1"/>
    <col min="15625" max="15625" width="0.85546875" style="170" customWidth="1"/>
    <col min="15626" max="15872" width="9.140625" style="170"/>
    <col min="15873" max="15873" width="0.85546875" style="170" customWidth="1"/>
    <col min="15874" max="15874" width="6.5703125" style="170" customWidth="1"/>
    <col min="15875" max="15875" width="9.140625" style="170"/>
    <col min="15876" max="15876" width="11" style="170" customWidth="1"/>
    <col min="15877" max="15877" width="54.28515625" style="170" customWidth="1"/>
    <col min="15878" max="15878" width="12.28515625" style="170" customWidth="1"/>
    <col min="15879" max="15879" width="11.5703125" style="170" customWidth="1"/>
    <col min="15880" max="15880" width="26" style="170" customWidth="1"/>
    <col min="15881" max="15881" width="0.85546875" style="170" customWidth="1"/>
    <col min="15882" max="16128" width="9.140625" style="170"/>
    <col min="16129" max="16129" width="0.85546875" style="170" customWidth="1"/>
    <col min="16130" max="16130" width="6.5703125" style="170" customWidth="1"/>
    <col min="16131" max="16131" width="9.140625" style="170"/>
    <col min="16132" max="16132" width="11" style="170" customWidth="1"/>
    <col min="16133" max="16133" width="54.28515625" style="170" customWidth="1"/>
    <col min="16134" max="16134" width="12.28515625" style="170" customWidth="1"/>
    <col min="16135" max="16135" width="11.5703125" style="170" customWidth="1"/>
    <col min="16136" max="16136" width="26" style="170" customWidth="1"/>
    <col min="16137" max="16137" width="0.85546875" style="170" customWidth="1"/>
    <col min="16138" max="16384" width="9.140625" style="170"/>
  </cols>
  <sheetData>
    <row r="1" spans="2:8" ht="15.75" x14ac:dyDescent="0.25">
      <c r="B1" s="168" t="s">
        <v>0</v>
      </c>
      <c r="C1" s="169"/>
    </row>
    <row r="2" spans="2:8" ht="15.75" x14ac:dyDescent="0.25">
      <c r="B2" s="168" t="s">
        <v>1</v>
      </c>
      <c r="C2" s="169"/>
    </row>
    <row r="3" spans="2:8" ht="15.75" x14ac:dyDescent="0.25">
      <c r="B3" s="168" t="s">
        <v>2</v>
      </c>
      <c r="C3" s="169"/>
    </row>
    <row r="4" spans="2:8" ht="18" x14ac:dyDescent="0.25">
      <c r="E4" s="172" t="s">
        <v>3</v>
      </c>
      <c r="F4" s="173" t="str">
        <f>'[1]POČETNA i upute'!$G$6</f>
        <v>2015.</v>
      </c>
      <c r="G4" s="174" t="s">
        <v>4</v>
      </c>
    </row>
    <row r="7" spans="2:8" ht="12.75" customHeight="1" x14ac:dyDescent="0.2">
      <c r="B7" s="175" t="s">
        <v>5</v>
      </c>
      <c r="C7" s="176" t="s">
        <v>6</v>
      </c>
      <c r="D7" s="176" t="s">
        <v>7</v>
      </c>
      <c r="E7" s="176" t="s">
        <v>8</v>
      </c>
      <c r="F7" s="176" t="s">
        <v>9</v>
      </c>
      <c r="G7" s="176" t="s">
        <v>10</v>
      </c>
      <c r="H7" s="176" t="s">
        <v>11</v>
      </c>
    </row>
    <row r="8" spans="2:8" x14ac:dyDescent="0.2">
      <c r="B8" s="175"/>
      <c r="C8" s="176"/>
      <c r="D8" s="176"/>
      <c r="E8" s="176"/>
      <c r="F8" s="176"/>
      <c r="G8" s="176"/>
      <c r="H8" s="176"/>
    </row>
    <row r="9" spans="2:8" x14ac:dyDescent="0.2">
      <c r="B9" s="175"/>
      <c r="C9" s="176"/>
      <c r="D9" s="176"/>
      <c r="E9" s="176"/>
      <c r="F9" s="176"/>
      <c r="G9" s="176"/>
      <c r="H9" s="176"/>
    </row>
    <row r="10" spans="2:8" x14ac:dyDescent="0.2">
      <c r="B10" s="177"/>
      <c r="C10" s="178">
        <v>3</v>
      </c>
      <c r="D10" s="179">
        <f>D11+D107</f>
        <v>1933281</v>
      </c>
      <c r="E10" s="180" t="s">
        <v>12</v>
      </c>
      <c r="F10" s="181"/>
      <c r="G10" s="179"/>
      <c r="H10" s="178"/>
    </row>
    <row r="11" spans="2:8" x14ac:dyDescent="0.2">
      <c r="B11" s="182"/>
      <c r="C11" s="183">
        <v>32</v>
      </c>
      <c r="D11" s="184">
        <f>D12+D15+D52+D97</f>
        <v>1817915</v>
      </c>
      <c r="E11" s="185" t="s">
        <v>13</v>
      </c>
      <c r="F11" s="186"/>
      <c r="G11" s="184"/>
      <c r="H11" s="187"/>
    </row>
    <row r="12" spans="2:8" x14ac:dyDescent="0.2">
      <c r="B12" s="188"/>
      <c r="C12" s="189">
        <v>321</v>
      </c>
      <c r="D12" s="190">
        <f>D13</f>
        <v>3000</v>
      </c>
      <c r="E12" s="191" t="s">
        <v>14</v>
      </c>
      <c r="F12" s="192"/>
      <c r="G12" s="190"/>
      <c r="H12" s="193"/>
    </row>
    <row r="13" spans="2:8" x14ac:dyDescent="0.2">
      <c r="B13" s="194" t="s">
        <v>15</v>
      </c>
      <c r="C13" s="195">
        <v>3213</v>
      </c>
      <c r="D13" s="196">
        <f>D14</f>
        <v>3000</v>
      </c>
      <c r="E13" s="197" t="s">
        <v>16</v>
      </c>
      <c r="F13" s="198"/>
      <c r="G13" s="196"/>
      <c r="H13" s="199"/>
    </row>
    <row r="14" spans="2:8" x14ac:dyDescent="0.2">
      <c r="B14" s="200" t="s">
        <v>17</v>
      </c>
      <c r="C14" s="201">
        <v>32131</v>
      </c>
      <c r="D14" s="202">
        <f>[1]glavna!$D$24</f>
        <v>3000</v>
      </c>
      <c r="E14" s="203" t="s">
        <v>18</v>
      </c>
      <c r="F14" s="198">
        <f>G14-(G14*20/100)</f>
        <v>2400</v>
      </c>
      <c r="G14" s="202">
        <f>$D$14</f>
        <v>3000</v>
      </c>
      <c r="H14" s="204" t="s">
        <v>19</v>
      </c>
    </row>
    <row r="15" spans="2:8" x14ac:dyDescent="0.2">
      <c r="B15" s="188"/>
      <c r="C15" s="189">
        <v>322</v>
      </c>
      <c r="D15" s="190">
        <f>D16+D30+D39+D46+D48+D50</f>
        <v>729761</v>
      </c>
      <c r="E15" s="191" t="s">
        <v>20</v>
      </c>
      <c r="F15" s="192"/>
      <c r="G15" s="190"/>
      <c r="H15" s="193"/>
    </row>
    <row r="16" spans="2:8" x14ac:dyDescent="0.2">
      <c r="B16" s="200" t="s">
        <v>21</v>
      </c>
      <c r="C16" s="201">
        <v>3221</v>
      </c>
      <c r="D16" s="202">
        <f>D17+D22+D24+D26+D28</f>
        <v>123457</v>
      </c>
      <c r="E16" s="203" t="s">
        <v>22</v>
      </c>
      <c r="F16" s="198"/>
      <c r="G16" s="202"/>
      <c r="H16" s="205"/>
    </row>
    <row r="17" spans="2:8" x14ac:dyDescent="0.2">
      <c r="B17" s="200" t="s">
        <v>23</v>
      </c>
      <c r="C17" s="201">
        <v>32211</v>
      </c>
      <c r="D17" s="202">
        <f>SUM(D18:D20)</f>
        <v>56540</v>
      </c>
      <c r="E17" s="203" t="s">
        <v>24</v>
      </c>
      <c r="F17" s="198"/>
      <c r="G17" s="202"/>
      <c r="H17" s="205"/>
    </row>
    <row r="18" spans="2:8" x14ac:dyDescent="0.2">
      <c r="B18" s="200" t="s">
        <v>25</v>
      </c>
      <c r="C18" s="201">
        <v>322111</v>
      </c>
      <c r="D18" s="202">
        <f>[1]glavna!D28-[1]glavna!J28</f>
        <v>22140</v>
      </c>
      <c r="E18" s="203" t="s">
        <v>24</v>
      </c>
      <c r="F18" s="206">
        <f>G18-(G18*20/100)</f>
        <v>17712</v>
      </c>
      <c r="G18" s="202">
        <f>D18</f>
        <v>22140</v>
      </c>
      <c r="H18" s="204" t="s">
        <v>19</v>
      </c>
    </row>
    <row r="19" spans="2:8" x14ac:dyDescent="0.2">
      <c r="B19" s="200" t="s">
        <v>26</v>
      </c>
      <c r="C19" s="201">
        <v>322111</v>
      </c>
      <c r="D19" s="202">
        <f>[1]glavna!D29-[1]glavna!J29</f>
        <v>13800</v>
      </c>
      <c r="E19" s="203" t="s">
        <v>27</v>
      </c>
      <c r="F19" s="198">
        <f>G19-(G19*20/100)</f>
        <v>11040</v>
      </c>
      <c r="G19" s="202">
        <f>D19</f>
        <v>13800</v>
      </c>
      <c r="H19" s="204" t="s">
        <v>19</v>
      </c>
    </row>
    <row r="20" spans="2:8" x14ac:dyDescent="0.2">
      <c r="B20" s="200" t="s">
        <v>28</v>
      </c>
      <c r="C20" s="201">
        <v>322111</v>
      </c>
      <c r="D20" s="202">
        <f>[1]glavna!D30-[1]glavna!J30</f>
        <v>20600</v>
      </c>
      <c r="E20" s="203" t="s">
        <v>29</v>
      </c>
      <c r="F20" s="198">
        <f>G20-(G20*20/100)</f>
        <v>16480</v>
      </c>
      <c r="G20" s="202">
        <f>D20</f>
        <v>20600</v>
      </c>
      <c r="H20" s="204" t="s">
        <v>19</v>
      </c>
    </row>
    <row r="21" spans="2:8" x14ac:dyDescent="0.2">
      <c r="B21" s="200" t="s">
        <v>30</v>
      </c>
      <c r="C21" s="201">
        <v>322111</v>
      </c>
      <c r="D21" s="202">
        <f>[1]glavna!D31-[1]glavna!J31</f>
        <v>3500</v>
      </c>
      <c r="E21" s="203" t="s">
        <v>31</v>
      </c>
      <c r="F21" s="198">
        <f>G21-(G21*20/100)</f>
        <v>2800</v>
      </c>
      <c r="G21" s="202">
        <f>D21</f>
        <v>3500</v>
      </c>
      <c r="H21" s="204" t="s">
        <v>19</v>
      </c>
    </row>
    <row r="22" spans="2:8" x14ac:dyDescent="0.2">
      <c r="B22" s="200" t="s">
        <v>32</v>
      </c>
      <c r="C22" s="201">
        <v>32212</v>
      </c>
      <c r="D22" s="202">
        <f>D23</f>
        <v>3460</v>
      </c>
      <c r="E22" s="203" t="s">
        <v>33</v>
      </c>
      <c r="F22" s="198"/>
      <c r="G22" s="202"/>
      <c r="H22" s="204"/>
    </row>
    <row r="23" spans="2:8" x14ac:dyDescent="0.2">
      <c r="B23" s="200" t="s">
        <v>25</v>
      </c>
      <c r="C23" s="201">
        <v>322121</v>
      </c>
      <c r="D23" s="202">
        <f>[1]glavna!$D$32-[1]glavna!J32</f>
        <v>3460</v>
      </c>
      <c r="E23" s="203" t="s">
        <v>33</v>
      </c>
      <c r="F23" s="198">
        <f>G23-(G23*20/100)</f>
        <v>2768</v>
      </c>
      <c r="G23" s="202">
        <f>$D$23</f>
        <v>3460</v>
      </c>
      <c r="H23" s="204" t="s">
        <v>19</v>
      </c>
    </row>
    <row r="24" spans="2:8" x14ac:dyDescent="0.2">
      <c r="B24" s="200" t="s">
        <v>34</v>
      </c>
      <c r="C24" s="201">
        <v>32214</v>
      </c>
      <c r="D24" s="202">
        <f>D25</f>
        <v>24933</v>
      </c>
      <c r="E24" s="203" t="s">
        <v>35</v>
      </c>
      <c r="F24" s="198"/>
      <c r="G24" s="202"/>
      <c r="H24" s="204"/>
    </row>
    <row r="25" spans="2:8" x14ac:dyDescent="0.2">
      <c r="B25" s="200" t="s">
        <v>36</v>
      </c>
      <c r="C25" s="201">
        <v>322141</v>
      </c>
      <c r="D25" s="202">
        <f>[1]glavna!$D$33-[1]glavna!J33</f>
        <v>24933</v>
      </c>
      <c r="E25" s="203" t="s">
        <v>35</v>
      </c>
      <c r="F25" s="206">
        <f>G25-(G25*20/100)</f>
        <v>19946.400000000001</v>
      </c>
      <c r="G25" s="202">
        <f>$D$25</f>
        <v>24933</v>
      </c>
      <c r="H25" s="204" t="s">
        <v>19</v>
      </c>
    </row>
    <row r="26" spans="2:8" x14ac:dyDescent="0.2">
      <c r="B26" s="200" t="s">
        <v>37</v>
      </c>
      <c r="C26" s="201">
        <v>32216</v>
      </c>
      <c r="D26" s="202">
        <f>D27</f>
        <v>21366</v>
      </c>
      <c r="E26" s="203" t="s">
        <v>38</v>
      </c>
      <c r="F26" s="198"/>
      <c r="G26" s="202"/>
      <c r="H26" s="204"/>
    </row>
    <row r="27" spans="2:8" x14ac:dyDescent="0.2">
      <c r="B27" s="200" t="s">
        <v>39</v>
      </c>
      <c r="C27" s="201">
        <v>322161</v>
      </c>
      <c r="D27" s="202">
        <f>[1]glavna!$D$34-[1]glavna!J34</f>
        <v>21366</v>
      </c>
      <c r="E27" s="203" t="s">
        <v>40</v>
      </c>
      <c r="F27" s="198">
        <f>G27-(G27*20/100)</f>
        <v>17092.8</v>
      </c>
      <c r="G27" s="202">
        <f>$D$27</f>
        <v>21366</v>
      </c>
      <c r="H27" s="204" t="s">
        <v>19</v>
      </c>
    </row>
    <row r="28" spans="2:8" x14ac:dyDescent="0.2">
      <c r="B28" s="200" t="s">
        <v>41</v>
      </c>
      <c r="C28" s="201">
        <v>32219</v>
      </c>
      <c r="D28" s="202">
        <f>D29</f>
        <v>17158</v>
      </c>
      <c r="E28" s="203" t="s">
        <v>42</v>
      </c>
      <c r="F28" s="198"/>
      <c r="G28" s="202"/>
      <c r="H28" s="204"/>
    </row>
    <row r="29" spans="2:8" x14ac:dyDescent="0.2">
      <c r="B29" s="200" t="s">
        <v>43</v>
      </c>
      <c r="C29" s="201">
        <v>322191</v>
      </c>
      <c r="D29" s="202">
        <f>[1]glavna!$D$35-[1]glavna!J35</f>
        <v>17158</v>
      </c>
      <c r="E29" s="203" t="s">
        <v>42</v>
      </c>
      <c r="F29" s="198">
        <f>G29-(G29*20/100)</f>
        <v>13726.4</v>
      </c>
      <c r="G29" s="202">
        <f>$D$29</f>
        <v>17158</v>
      </c>
      <c r="H29" s="204" t="s">
        <v>19</v>
      </c>
    </row>
    <row r="30" spans="2:8" x14ac:dyDescent="0.2">
      <c r="B30" s="200" t="s">
        <v>44</v>
      </c>
      <c r="C30" s="201">
        <v>3222</v>
      </c>
      <c r="D30" s="202">
        <f>D31</f>
        <v>262693</v>
      </c>
      <c r="E30" s="207" t="s">
        <v>45</v>
      </c>
      <c r="F30" s="198"/>
      <c r="G30" s="202"/>
      <c r="H30" s="204"/>
    </row>
    <row r="31" spans="2:8" x14ac:dyDescent="0.2">
      <c r="B31" s="200" t="s">
        <v>46</v>
      </c>
      <c r="C31" s="201">
        <v>32224</v>
      </c>
      <c r="D31" s="202">
        <f>[1]glavna!$D$36-[1]glavna!J36</f>
        <v>262693</v>
      </c>
      <c r="E31" s="207" t="s">
        <v>47</v>
      </c>
      <c r="F31" s="198"/>
      <c r="G31" s="202"/>
      <c r="H31" s="204"/>
    </row>
    <row r="32" spans="2:8" x14ac:dyDescent="0.2">
      <c r="B32" s="200" t="s">
        <v>48</v>
      </c>
      <c r="C32" s="201">
        <v>322241</v>
      </c>
      <c r="D32" s="202">
        <v>67685</v>
      </c>
      <c r="E32" s="207" t="s">
        <v>49</v>
      </c>
      <c r="F32" s="206">
        <v>64300</v>
      </c>
      <c r="G32" s="202">
        <v>67685</v>
      </c>
      <c r="H32" s="204" t="s">
        <v>19</v>
      </c>
    </row>
    <row r="33" spans="2:8" x14ac:dyDescent="0.2">
      <c r="B33" s="200" t="s">
        <v>50</v>
      </c>
      <c r="C33" s="201">
        <v>322241</v>
      </c>
      <c r="D33" s="202">
        <v>37185</v>
      </c>
      <c r="E33" s="207" t="s">
        <v>51</v>
      </c>
      <c r="F33" s="206">
        <v>35325</v>
      </c>
      <c r="G33" s="202">
        <v>37185</v>
      </c>
      <c r="H33" s="204" t="s">
        <v>19</v>
      </c>
    </row>
    <row r="34" spans="2:8" x14ac:dyDescent="0.2">
      <c r="B34" s="200" t="s">
        <v>52</v>
      </c>
      <c r="C34" s="201">
        <v>322241</v>
      </c>
      <c r="D34" s="202">
        <v>51970</v>
      </c>
      <c r="E34" s="207" t="s">
        <v>53</v>
      </c>
      <c r="F34" s="206">
        <v>41576</v>
      </c>
      <c r="G34" s="202">
        <v>51970</v>
      </c>
      <c r="H34" s="204" t="s">
        <v>19</v>
      </c>
    </row>
    <row r="35" spans="2:8" x14ac:dyDescent="0.2">
      <c r="B35" s="200" t="s">
        <v>54</v>
      </c>
      <c r="C35" s="201">
        <v>322241</v>
      </c>
      <c r="D35" s="202">
        <v>17792</v>
      </c>
      <c r="E35" s="207" t="s">
        <v>55</v>
      </c>
      <c r="F35" s="206">
        <v>14234</v>
      </c>
      <c r="G35" s="202">
        <v>17792</v>
      </c>
      <c r="H35" s="204" t="s">
        <v>19</v>
      </c>
    </row>
    <row r="36" spans="2:8" x14ac:dyDescent="0.2">
      <c r="B36" s="200" t="s">
        <v>56</v>
      </c>
      <c r="C36" s="201">
        <v>322241</v>
      </c>
      <c r="D36" s="202">
        <v>11461</v>
      </c>
      <c r="E36" s="207" t="s">
        <v>57</v>
      </c>
      <c r="F36" s="206">
        <v>9169</v>
      </c>
      <c r="G36" s="202">
        <v>11461</v>
      </c>
      <c r="H36" s="204" t="s">
        <v>19</v>
      </c>
    </row>
    <row r="37" spans="2:8" x14ac:dyDescent="0.2">
      <c r="B37" s="200" t="s">
        <v>58</v>
      </c>
      <c r="C37" s="201">
        <v>322241</v>
      </c>
      <c r="D37" s="202">
        <v>5581</v>
      </c>
      <c r="E37" s="207" t="s">
        <v>59</v>
      </c>
      <c r="F37" s="206">
        <v>4465</v>
      </c>
      <c r="G37" s="202">
        <v>5581</v>
      </c>
      <c r="H37" s="204" t="s">
        <v>19</v>
      </c>
    </row>
    <row r="38" spans="2:8" x14ac:dyDescent="0.2">
      <c r="B38" s="200" t="s">
        <v>60</v>
      </c>
      <c r="C38" s="201">
        <v>322241</v>
      </c>
      <c r="D38" s="202">
        <v>71019</v>
      </c>
      <c r="E38" s="207" t="s">
        <v>61</v>
      </c>
      <c r="F38" s="206">
        <v>60735</v>
      </c>
      <c r="G38" s="202">
        <v>71019</v>
      </c>
      <c r="H38" s="204" t="s">
        <v>19</v>
      </c>
    </row>
    <row r="39" spans="2:8" x14ac:dyDescent="0.2">
      <c r="B39" s="200" t="s">
        <v>62</v>
      </c>
      <c r="C39" s="201">
        <v>3223</v>
      </c>
      <c r="D39" s="202">
        <f>SUM(D41:D45)</f>
        <v>296222</v>
      </c>
      <c r="E39" s="203" t="s">
        <v>63</v>
      </c>
      <c r="F39" s="198"/>
      <c r="G39" s="202"/>
      <c r="H39" s="205"/>
    </row>
    <row r="40" spans="2:8" x14ac:dyDescent="0.2">
      <c r="B40" s="200" t="s">
        <v>64</v>
      </c>
      <c r="C40" s="201">
        <v>32231</v>
      </c>
      <c r="D40" s="202">
        <f>D41+D42</f>
        <v>174000</v>
      </c>
      <c r="E40" s="203" t="s">
        <v>65</v>
      </c>
      <c r="F40" s="198"/>
      <c r="G40" s="202"/>
      <c r="H40" s="205"/>
    </row>
    <row r="41" spans="2:8" x14ac:dyDescent="0.2">
      <c r="B41" s="200" t="s">
        <v>66</v>
      </c>
      <c r="C41" s="201">
        <v>322311</v>
      </c>
      <c r="D41" s="202">
        <f>[1]glavna!D41-[1]glavna!J41</f>
        <v>79000</v>
      </c>
      <c r="E41" s="203" t="s">
        <v>67</v>
      </c>
      <c r="F41" s="198">
        <f>G41-(G41*20/100)</f>
        <v>63200</v>
      </c>
      <c r="G41" s="202">
        <f>D41</f>
        <v>79000</v>
      </c>
      <c r="H41" s="204" t="s">
        <v>19</v>
      </c>
    </row>
    <row r="42" spans="2:8" ht="12.75" customHeight="1" x14ac:dyDescent="0.2">
      <c r="B42" s="208" t="s">
        <v>68</v>
      </c>
      <c r="C42" s="209">
        <v>322312</v>
      </c>
      <c r="D42" s="202">
        <f>[1]glavna!D42-[1]glavna!J42</f>
        <v>95000</v>
      </c>
      <c r="E42" s="210" t="s">
        <v>69</v>
      </c>
      <c r="F42" s="211">
        <f>G42-(G42*20/100)</f>
        <v>76000</v>
      </c>
      <c r="G42" s="212">
        <f>D42</f>
        <v>95000</v>
      </c>
      <c r="H42" s="205" t="s">
        <v>70</v>
      </c>
    </row>
    <row r="43" spans="2:8" ht="12.75" customHeight="1" x14ac:dyDescent="0.2">
      <c r="B43" s="208" t="s">
        <v>71</v>
      </c>
      <c r="C43" s="209">
        <v>32233</v>
      </c>
      <c r="D43" s="202">
        <f>[1]glavna!D43-[1]glavna!J43</f>
        <v>222</v>
      </c>
      <c r="E43" s="210" t="s">
        <v>72</v>
      </c>
      <c r="F43" s="211">
        <f>G43-(G43*20/100)</f>
        <v>177.6</v>
      </c>
      <c r="G43" s="212">
        <f>D43</f>
        <v>222</v>
      </c>
      <c r="H43" s="204" t="s">
        <v>19</v>
      </c>
    </row>
    <row r="44" spans="2:8" x14ac:dyDescent="0.2">
      <c r="B44" s="200" t="s">
        <v>73</v>
      </c>
      <c r="C44" s="201">
        <v>32234</v>
      </c>
      <c r="D44" s="202">
        <f>[1]glavna!D44-[1]glavna!J44</f>
        <v>500</v>
      </c>
      <c r="E44" s="207" t="s">
        <v>74</v>
      </c>
      <c r="F44" s="198">
        <f>G44-(G44*20/100)</f>
        <v>400</v>
      </c>
      <c r="G44" s="202">
        <f>D44</f>
        <v>500</v>
      </c>
      <c r="H44" s="204" t="s">
        <v>19</v>
      </c>
    </row>
    <row r="45" spans="2:8" x14ac:dyDescent="0.2">
      <c r="B45" s="200" t="s">
        <v>75</v>
      </c>
      <c r="C45" s="201">
        <v>32239</v>
      </c>
      <c r="D45" s="202">
        <f>[1]glavna!D45-[1]glavna!J45</f>
        <v>121500</v>
      </c>
      <c r="E45" s="203" t="s">
        <v>76</v>
      </c>
      <c r="F45" s="198">
        <f>G45-(G45*20/100)</f>
        <v>97200</v>
      </c>
      <c r="G45" s="202">
        <f>D45</f>
        <v>121500</v>
      </c>
      <c r="H45" s="205" t="s">
        <v>70</v>
      </c>
    </row>
    <row r="46" spans="2:8" x14ac:dyDescent="0.2">
      <c r="B46" s="200" t="s">
        <v>77</v>
      </c>
      <c r="C46" s="201">
        <v>3224</v>
      </c>
      <c r="D46" s="202">
        <f>D47</f>
        <v>21218</v>
      </c>
      <c r="E46" s="203" t="s">
        <v>78</v>
      </c>
      <c r="F46" s="198"/>
      <c r="G46" s="202"/>
      <c r="H46" s="205"/>
    </row>
    <row r="47" spans="2:8" x14ac:dyDescent="0.2">
      <c r="B47" s="200" t="s">
        <v>79</v>
      </c>
      <c r="C47" s="201">
        <v>32244</v>
      </c>
      <c r="D47" s="202">
        <f>[1]glavna!$D$47-[1]glavna!J47</f>
        <v>21218</v>
      </c>
      <c r="E47" s="203" t="s">
        <v>80</v>
      </c>
      <c r="F47" s="198">
        <f>G47-(G47*20/100)</f>
        <v>16974.400000000001</v>
      </c>
      <c r="G47" s="202">
        <f>$D$47</f>
        <v>21218</v>
      </c>
      <c r="H47" s="204" t="s">
        <v>19</v>
      </c>
    </row>
    <row r="48" spans="2:8" x14ac:dyDescent="0.2">
      <c r="B48" s="200" t="s">
        <v>81</v>
      </c>
      <c r="C48" s="201">
        <v>3225</v>
      </c>
      <c r="D48" s="202">
        <f>D49</f>
        <v>24171</v>
      </c>
      <c r="E48" s="203" t="s">
        <v>82</v>
      </c>
      <c r="F48" s="198"/>
      <c r="G48" s="202"/>
      <c r="H48" s="205"/>
    </row>
    <row r="49" spans="2:8" x14ac:dyDescent="0.2">
      <c r="B49" s="200" t="s">
        <v>83</v>
      </c>
      <c r="C49" s="201">
        <v>32251</v>
      </c>
      <c r="D49" s="202">
        <f>[1]glavna!$D$49-[1]glavna!J49</f>
        <v>24171</v>
      </c>
      <c r="E49" s="203" t="s">
        <v>84</v>
      </c>
      <c r="F49" s="198">
        <f>G49-(G49*20/100)</f>
        <v>19336.8</v>
      </c>
      <c r="G49" s="202">
        <f>$D$49</f>
        <v>24171</v>
      </c>
      <c r="H49" s="204" t="s">
        <v>19</v>
      </c>
    </row>
    <row r="50" spans="2:8" x14ac:dyDescent="0.2">
      <c r="B50" s="200" t="s">
        <v>85</v>
      </c>
      <c r="C50" s="201">
        <v>3227</v>
      </c>
      <c r="D50" s="202">
        <f>D51</f>
        <v>2000</v>
      </c>
      <c r="E50" s="203" t="s">
        <v>86</v>
      </c>
      <c r="F50" s="198"/>
      <c r="G50" s="202"/>
      <c r="H50" s="205"/>
    </row>
    <row r="51" spans="2:8" x14ac:dyDescent="0.2">
      <c r="B51" s="200" t="s">
        <v>87</v>
      </c>
      <c r="C51" s="201">
        <v>32271</v>
      </c>
      <c r="D51" s="202">
        <f>[1]glavna!$D$51-[1]glavna!J51</f>
        <v>2000</v>
      </c>
      <c r="E51" s="203" t="s">
        <v>86</v>
      </c>
      <c r="F51" s="198">
        <f>G51-(G51*20/100)</f>
        <v>1600</v>
      </c>
      <c r="G51" s="202">
        <f>$D$51</f>
        <v>2000</v>
      </c>
      <c r="H51" s="204" t="s">
        <v>19</v>
      </c>
    </row>
    <row r="52" spans="2:8" x14ac:dyDescent="0.2">
      <c r="B52" s="213"/>
      <c r="C52" s="214">
        <v>323</v>
      </c>
      <c r="D52" s="190">
        <f>D53+D64+D74+D80+D84+D89+D91+D87</f>
        <v>1051078</v>
      </c>
      <c r="E52" s="191" t="s">
        <v>88</v>
      </c>
      <c r="F52" s="192"/>
      <c r="G52" s="190"/>
      <c r="H52" s="193"/>
    </row>
    <row r="53" spans="2:8" x14ac:dyDescent="0.2">
      <c r="B53" s="215" t="s">
        <v>89</v>
      </c>
      <c r="C53" s="216">
        <v>3231</v>
      </c>
      <c r="D53" s="202">
        <f>D55+D58+D59+D63</f>
        <v>718002</v>
      </c>
      <c r="E53" s="203" t="s">
        <v>90</v>
      </c>
      <c r="F53" s="198"/>
      <c r="G53" s="202"/>
      <c r="H53" s="205"/>
    </row>
    <row r="54" spans="2:8" x14ac:dyDescent="0.2">
      <c r="B54" s="217" t="s">
        <v>91</v>
      </c>
      <c r="C54" s="216">
        <v>32311</v>
      </c>
      <c r="D54" s="202">
        <f>D55+D56</f>
        <v>20220</v>
      </c>
      <c r="E54" s="203" t="s">
        <v>92</v>
      </c>
      <c r="F54" s="198"/>
      <c r="G54" s="202"/>
      <c r="H54" s="205"/>
    </row>
    <row r="55" spans="2:8" x14ac:dyDescent="0.2">
      <c r="B55" s="217" t="s">
        <v>93</v>
      </c>
      <c r="C55" s="216">
        <v>323111</v>
      </c>
      <c r="D55" s="202">
        <f>[1]glavna!D54-[1]glavna!J54</f>
        <v>13500</v>
      </c>
      <c r="E55" s="203" t="s">
        <v>94</v>
      </c>
      <c r="F55" s="198">
        <f>G55-(G55*20/100)</f>
        <v>10800</v>
      </c>
      <c r="G55" s="202">
        <f>D55</f>
        <v>13500</v>
      </c>
      <c r="H55" s="204" t="s">
        <v>19</v>
      </c>
    </row>
    <row r="56" spans="2:8" x14ac:dyDescent="0.2">
      <c r="B56" s="217" t="s">
        <v>95</v>
      </c>
      <c r="C56" s="216">
        <v>323111</v>
      </c>
      <c r="D56" s="202">
        <f>[1]glavna!D55-[1]glavna!J55</f>
        <v>6720</v>
      </c>
      <c r="E56" s="203" t="s">
        <v>96</v>
      </c>
      <c r="F56" s="198">
        <f>G56-(G56*20/100)</f>
        <v>5376</v>
      </c>
      <c r="G56" s="202">
        <f>D56</f>
        <v>6720</v>
      </c>
      <c r="H56" s="204" t="s">
        <v>19</v>
      </c>
    </row>
    <row r="57" spans="2:8" x14ac:dyDescent="0.2">
      <c r="B57" s="217" t="s">
        <v>97</v>
      </c>
      <c r="C57" s="216">
        <v>32312</v>
      </c>
      <c r="D57" s="202">
        <f>[1]glavna!D56-[1]glavna!J56</f>
        <v>0</v>
      </c>
      <c r="E57" s="203" t="s">
        <v>98</v>
      </c>
      <c r="F57" s="198">
        <f>G57-(G57*20/100)</f>
        <v>0</v>
      </c>
      <c r="G57" s="202">
        <f>$D$57</f>
        <v>0</v>
      </c>
      <c r="H57" s="204" t="s">
        <v>19</v>
      </c>
    </row>
    <row r="58" spans="2:8" x14ac:dyDescent="0.2">
      <c r="B58" s="215" t="s">
        <v>97</v>
      </c>
      <c r="C58" s="216">
        <v>32313</v>
      </c>
      <c r="D58" s="202">
        <f>[1]glavna!D57-[1]glavna!J57</f>
        <v>5000</v>
      </c>
      <c r="E58" s="203" t="s">
        <v>99</v>
      </c>
      <c r="F58" s="198">
        <f>G58-(G58*20/100)</f>
        <v>4000</v>
      </c>
      <c r="G58" s="202">
        <f>[1]glavna!$D$57</f>
        <v>5000</v>
      </c>
      <c r="H58" s="204" t="s">
        <v>19</v>
      </c>
    </row>
    <row r="59" spans="2:8" x14ac:dyDescent="0.2">
      <c r="B59" s="215" t="s">
        <v>100</v>
      </c>
      <c r="C59" s="216">
        <v>32314</v>
      </c>
      <c r="D59" s="202">
        <f>[1]glavna!D58-[1]glavna!J58</f>
        <v>22000</v>
      </c>
      <c r="E59" s="203" t="s">
        <v>101</v>
      </c>
      <c r="F59" s="206"/>
      <c r="G59" s="202"/>
      <c r="H59" s="204"/>
    </row>
    <row r="60" spans="2:8" x14ac:dyDescent="0.2">
      <c r="B60" s="215" t="s">
        <v>102</v>
      </c>
      <c r="C60" s="216">
        <v>32314</v>
      </c>
      <c r="D60" s="202">
        <v>1375</v>
      </c>
      <c r="E60" s="203" t="s">
        <v>103</v>
      </c>
      <c r="F60" s="206">
        <f>G60-(G60*20/100)</f>
        <v>1100</v>
      </c>
      <c r="G60" s="202">
        <v>1375</v>
      </c>
      <c r="H60" s="204" t="s">
        <v>19</v>
      </c>
    </row>
    <row r="61" spans="2:8" x14ac:dyDescent="0.2">
      <c r="B61" s="215" t="s">
        <v>104</v>
      </c>
      <c r="C61" s="216">
        <v>32314</v>
      </c>
      <c r="D61" s="202">
        <v>20125</v>
      </c>
      <c r="E61" s="203" t="s">
        <v>105</v>
      </c>
      <c r="F61" s="206">
        <f>G61-(G61*20/100)</f>
        <v>16100</v>
      </c>
      <c r="G61" s="202">
        <v>20125</v>
      </c>
      <c r="H61" s="204" t="s">
        <v>19</v>
      </c>
    </row>
    <row r="62" spans="2:8" x14ac:dyDescent="0.2">
      <c r="B62" s="215" t="s">
        <v>106</v>
      </c>
      <c r="C62" s="216">
        <v>32314</v>
      </c>
      <c r="D62" s="202">
        <v>500</v>
      </c>
      <c r="E62" s="203" t="s">
        <v>107</v>
      </c>
      <c r="F62" s="206">
        <f>G62-(G62*20/100)</f>
        <v>400</v>
      </c>
      <c r="G62" s="202">
        <v>500</v>
      </c>
      <c r="H62" s="204" t="s">
        <v>19</v>
      </c>
    </row>
    <row r="63" spans="2:8" x14ac:dyDescent="0.2">
      <c r="B63" s="215" t="s">
        <v>108</v>
      </c>
      <c r="C63" s="216">
        <v>32319</v>
      </c>
      <c r="D63" s="202">
        <f>[1]glavna!$D$59-[1]glavna!J59</f>
        <v>677502</v>
      </c>
      <c r="E63" s="203" t="s">
        <v>109</v>
      </c>
      <c r="F63" s="198">
        <f>G63-(G63*20/100)</f>
        <v>542001.6</v>
      </c>
      <c r="G63" s="202">
        <f>$D$63</f>
        <v>677502</v>
      </c>
      <c r="H63" s="205" t="s">
        <v>70</v>
      </c>
    </row>
    <row r="64" spans="2:8" x14ac:dyDescent="0.2">
      <c r="B64" s="200" t="s">
        <v>110</v>
      </c>
      <c r="C64" s="201">
        <v>3232</v>
      </c>
      <c r="D64" s="202">
        <f>D65+D73</f>
        <v>39060</v>
      </c>
      <c r="E64" s="203" t="s">
        <v>111</v>
      </c>
      <c r="F64" s="198"/>
      <c r="G64" s="202"/>
      <c r="H64" s="205"/>
    </row>
    <row r="65" spans="2:8" x14ac:dyDescent="0.2">
      <c r="B65" s="200" t="s">
        <v>112</v>
      </c>
      <c r="C65" s="201">
        <v>32321</v>
      </c>
      <c r="D65" s="202">
        <f>SUM(D66:D72)</f>
        <v>29860</v>
      </c>
      <c r="E65" s="203" t="s">
        <v>113</v>
      </c>
      <c r="F65" s="206"/>
      <c r="G65" s="202"/>
      <c r="H65" s="204"/>
    </row>
    <row r="66" spans="2:8" x14ac:dyDescent="0.2">
      <c r="B66" s="200" t="s">
        <v>114</v>
      </c>
      <c r="C66" s="201">
        <v>32321</v>
      </c>
      <c r="D66" s="202">
        <v>3000</v>
      </c>
      <c r="E66" s="203" t="s">
        <v>115</v>
      </c>
      <c r="F66" s="206">
        <f t="shared" ref="F66:F73" si="0">G66-(G66*20/100)</f>
        <v>2400</v>
      </c>
      <c r="G66" s="202">
        <v>3000</v>
      </c>
      <c r="H66" s="204" t="s">
        <v>19</v>
      </c>
    </row>
    <row r="67" spans="2:8" x14ac:dyDescent="0.2">
      <c r="B67" s="200" t="s">
        <v>116</v>
      </c>
      <c r="C67" s="201">
        <v>32321</v>
      </c>
      <c r="D67" s="202">
        <v>4360</v>
      </c>
      <c r="E67" s="203" t="s">
        <v>117</v>
      </c>
      <c r="F67" s="206">
        <f t="shared" si="0"/>
        <v>3488</v>
      </c>
      <c r="G67" s="202">
        <v>4360</v>
      </c>
      <c r="H67" s="204" t="s">
        <v>19</v>
      </c>
    </row>
    <row r="68" spans="2:8" x14ac:dyDescent="0.2">
      <c r="B68" s="200" t="s">
        <v>118</v>
      </c>
      <c r="C68" s="201">
        <v>32321</v>
      </c>
      <c r="D68" s="202">
        <v>5000</v>
      </c>
      <c r="E68" s="203" t="s">
        <v>119</v>
      </c>
      <c r="F68" s="206">
        <f t="shared" si="0"/>
        <v>4000</v>
      </c>
      <c r="G68" s="202">
        <v>5000</v>
      </c>
      <c r="H68" s="204" t="s">
        <v>19</v>
      </c>
    </row>
    <row r="69" spans="2:8" x14ac:dyDescent="0.2">
      <c r="B69" s="200" t="s">
        <v>120</v>
      </c>
      <c r="C69" s="201">
        <v>32321</v>
      </c>
      <c r="D69" s="202">
        <v>0</v>
      </c>
      <c r="E69" s="203" t="s">
        <v>121</v>
      </c>
      <c r="F69" s="206">
        <f t="shared" si="0"/>
        <v>0</v>
      </c>
      <c r="G69" s="202">
        <v>0</v>
      </c>
      <c r="H69" s="204" t="s">
        <v>19</v>
      </c>
    </row>
    <row r="70" spans="2:8" x14ac:dyDescent="0.2">
      <c r="B70" s="200" t="s">
        <v>122</v>
      </c>
      <c r="C70" s="201">
        <v>32321</v>
      </c>
      <c r="D70" s="202">
        <v>7500</v>
      </c>
      <c r="E70" s="203" t="s">
        <v>123</v>
      </c>
      <c r="F70" s="206">
        <f t="shared" si="0"/>
        <v>6000</v>
      </c>
      <c r="G70" s="202">
        <v>7500</v>
      </c>
      <c r="H70" s="204" t="s">
        <v>19</v>
      </c>
    </row>
    <row r="71" spans="2:8" x14ac:dyDescent="0.2">
      <c r="B71" s="200" t="s">
        <v>124</v>
      </c>
      <c r="C71" s="201">
        <v>32321</v>
      </c>
      <c r="D71" s="202">
        <v>10000</v>
      </c>
      <c r="E71" s="203" t="s">
        <v>125</v>
      </c>
      <c r="F71" s="206">
        <f t="shared" si="0"/>
        <v>8000</v>
      </c>
      <c r="G71" s="202">
        <v>10000</v>
      </c>
      <c r="H71" s="204" t="s">
        <v>19</v>
      </c>
    </row>
    <row r="72" spans="2:8" x14ac:dyDescent="0.2">
      <c r="B72" s="200" t="s">
        <v>126</v>
      </c>
      <c r="C72" s="201">
        <v>32321</v>
      </c>
      <c r="D72" s="202">
        <f>[1]glavna!$D$62-[1]glavna!J62</f>
        <v>0</v>
      </c>
      <c r="E72" s="203" t="s">
        <v>127</v>
      </c>
      <c r="F72" s="206">
        <f t="shared" si="0"/>
        <v>0</v>
      </c>
      <c r="G72" s="202">
        <f>D72</f>
        <v>0</v>
      </c>
      <c r="H72" s="204" t="s">
        <v>19</v>
      </c>
    </row>
    <row r="73" spans="2:8" x14ac:dyDescent="0.2">
      <c r="B73" s="200" t="s">
        <v>128</v>
      </c>
      <c r="C73" s="201">
        <v>32322</v>
      </c>
      <c r="D73" s="202">
        <f>[1]glavna!$D$63-[1]glavna!J63</f>
        <v>9200</v>
      </c>
      <c r="E73" s="203" t="s">
        <v>129</v>
      </c>
      <c r="F73" s="206">
        <f t="shared" si="0"/>
        <v>7360</v>
      </c>
      <c r="G73" s="202">
        <f>D73</f>
        <v>9200</v>
      </c>
      <c r="H73" s="204" t="s">
        <v>19</v>
      </c>
    </row>
    <row r="74" spans="2:8" x14ac:dyDescent="0.2">
      <c r="B74" s="215" t="s">
        <v>130</v>
      </c>
      <c r="C74" s="216">
        <v>3234</v>
      </c>
      <c r="D74" s="202">
        <f>SUM(D75:D79)</f>
        <v>136447</v>
      </c>
      <c r="E74" s="203" t="s">
        <v>131</v>
      </c>
      <c r="F74" s="198"/>
      <c r="G74" s="202"/>
      <c r="H74" s="205"/>
    </row>
    <row r="75" spans="2:8" x14ac:dyDescent="0.2">
      <c r="B75" s="215" t="s">
        <v>132</v>
      </c>
      <c r="C75" s="216">
        <v>32341</v>
      </c>
      <c r="D75" s="202">
        <f>[1]glavna!D68-[1]glavna!J68</f>
        <v>11000</v>
      </c>
      <c r="E75" s="203" t="s">
        <v>133</v>
      </c>
      <c r="F75" s="198">
        <f>G75-(G75*9.1/100)</f>
        <v>9999</v>
      </c>
      <c r="G75" s="202">
        <f>D75</f>
        <v>11000</v>
      </c>
      <c r="H75" s="204" t="s">
        <v>19</v>
      </c>
    </row>
    <row r="76" spans="2:8" x14ac:dyDescent="0.2">
      <c r="B76" s="215" t="s">
        <v>134</v>
      </c>
      <c r="C76" s="216">
        <v>32342</v>
      </c>
      <c r="D76" s="202">
        <f>[1]glavna!D69-[1]glavna!J69</f>
        <v>97117</v>
      </c>
      <c r="E76" s="203" t="s">
        <v>135</v>
      </c>
      <c r="F76" s="198">
        <f>G76-(G76*20/100)</f>
        <v>77693.600000000006</v>
      </c>
      <c r="G76" s="202">
        <f>D76</f>
        <v>97117</v>
      </c>
      <c r="H76" s="204" t="s">
        <v>136</v>
      </c>
    </row>
    <row r="77" spans="2:8" x14ac:dyDescent="0.2">
      <c r="B77" s="215" t="s">
        <v>137</v>
      </c>
      <c r="C77" s="216">
        <v>32343</v>
      </c>
      <c r="D77" s="202">
        <f>[1]glavna!D70-[1]glavna!J70</f>
        <v>3625</v>
      </c>
      <c r="E77" s="203" t="s">
        <v>138</v>
      </c>
      <c r="F77" s="198">
        <f>G77-(G77*20/100)</f>
        <v>2900</v>
      </c>
      <c r="G77" s="202">
        <f>D77</f>
        <v>3625</v>
      </c>
      <c r="H77" s="204" t="s">
        <v>19</v>
      </c>
    </row>
    <row r="78" spans="2:8" x14ac:dyDescent="0.2">
      <c r="B78" s="215" t="s">
        <v>139</v>
      </c>
      <c r="C78" s="216">
        <v>32344</v>
      </c>
      <c r="D78" s="202">
        <f>[1]glavna!D71-[1]glavna!J71</f>
        <v>15400</v>
      </c>
      <c r="E78" s="203" t="s">
        <v>140</v>
      </c>
      <c r="F78" s="198">
        <f>G78-(G78*20/100)</f>
        <v>12320</v>
      </c>
      <c r="G78" s="202">
        <f>D78</f>
        <v>15400</v>
      </c>
      <c r="H78" s="204" t="s">
        <v>19</v>
      </c>
    </row>
    <row r="79" spans="2:8" x14ac:dyDescent="0.2">
      <c r="B79" s="215" t="s">
        <v>141</v>
      </c>
      <c r="C79" s="216">
        <v>32349</v>
      </c>
      <c r="D79" s="202">
        <v>9305</v>
      </c>
      <c r="E79" s="203" t="s">
        <v>142</v>
      </c>
      <c r="F79" s="198">
        <f>G79-(G79*20/100)</f>
        <v>7444</v>
      </c>
      <c r="G79" s="202">
        <v>9305</v>
      </c>
      <c r="H79" s="204" t="s">
        <v>19</v>
      </c>
    </row>
    <row r="80" spans="2:8" x14ac:dyDescent="0.2">
      <c r="B80" s="200" t="s">
        <v>143</v>
      </c>
      <c r="C80" s="201">
        <v>3235</v>
      </c>
      <c r="D80" s="202">
        <f>D81</f>
        <v>91924</v>
      </c>
      <c r="E80" s="203" t="s">
        <v>144</v>
      </c>
      <c r="F80" s="198"/>
      <c r="G80" s="202"/>
      <c r="H80" s="205"/>
    </row>
    <row r="81" spans="2:8" x14ac:dyDescent="0.2">
      <c r="B81" s="215" t="s">
        <v>145</v>
      </c>
      <c r="C81" s="218">
        <v>32352</v>
      </c>
      <c r="D81" s="202">
        <f>[1]glavna!D79-[1]glavna!J79</f>
        <v>91924</v>
      </c>
      <c r="E81" s="203" t="s">
        <v>146</v>
      </c>
      <c r="F81" s="198">
        <f>$G$81</f>
        <v>91924</v>
      </c>
      <c r="G81" s="202">
        <f>D81</f>
        <v>91924</v>
      </c>
      <c r="H81" s="204" t="s">
        <v>136</v>
      </c>
    </row>
    <row r="82" spans="2:8" x14ac:dyDescent="0.2">
      <c r="B82" s="215" t="s">
        <v>147</v>
      </c>
      <c r="C82" s="218">
        <v>32353</v>
      </c>
      <c r="D82" s="202">
        <f>[1]glavna!D80-[1]glavna!J80</f>
        <v>0</v>
      </c>
      <c r="E82" s="203" t="s">
        <v>148</v>
      </c>
      <c r="F82" s="198">
        <f>G82-(G82*20/100)</f>
        <v>0</v>
      </c>
      <c r="G82" s="202">
        <f>D82</f>
        <v>0</v>
      </c>
      <c r="H82" s="204" t="s">
        <v>19</v>
      </c>
    </row>
    <row r="83" spans="2:8" x14ac:dyDescent="0.2">
      <c r="B83" s="215" t="s">
        <v>149</v>
      </c>
      <c r="C83" s="218">
        <v>32354</v>
      </c>
      <c r="D83" s="202">
        <f>[1]glavna!D81-[1]glavna!J81</f>
        <v>0</v>
      </c>
      <c r="E83" s="203" t="s">
        <v>150</v>
      </c>
      <c r="F83" s="198">
        <f>G83-(G83*20/100)</f>
        <v>0</v>
      </c>
      <c r="G83" s="202">
        <f>D83</f>
        <v>0</v>
      </c>
      <c r="H83" s="204" t="s">
        <v>19</v>
      </c>
    </row>
    <row r="84" spans="2:8" x14ac:dyDescent="0.2">
      <c r="B84" s="200" t="s">
        <v>151</v>
      </c>
      <c r="C84" s="201">
        <v>3236</v>
      </c>
      <c r="D84" s="202">
        <f>D85+D86</f>
        <v>31310</v>
      </c>
      <c r="E84" s="203" t="s">
        <v>152</v>
      </c>
      <c r="F84" s="198"/>
      <c r="G84" s="202"/>
      <c r="H84" s="205"/>
    </row>
    <row r="85" spans="2:8" x14ac:dyDescent="0.2">
      <c r="B85" s="200" t="s">
        <v>153</v>
      </c>
      <c r="C85" s="201">
        <v>32361</v>
      </c>
      <c r="D85" s="202">
        <f>[1]glavna!D83-[1]glavna!J83</f>
        <v>24892</v>
      </c>
      <c r="E85" s="203" t="s">
        <v>154</v>
      </c>
      <c r="F85" s="198">
        <f>G85-(G85*20/100)</f>
        <v>19913.599999999999</v>
      </c>
      <c r="G85" s="202">
        <f>D85</f>
        <v>24892</v>
      </c>
      <c r="H85" s="204" t="s">
        <v>19</v>
      </c>
    </row>
    <row r="86" spans="2:8" x14ac:dyDescent="0.2">
      <c r="B86" s="200" t="s">
        <v>155</v>
      </c>
      <c r="C86" s="201">
        <v>32363</v>
      </c>
      <c r="D86" s="202">
        <f>[1]glavna!D84-[1]glavna!J84</f>
        <v>6418</v>
      </c>
      <c r="E86" s="207" t="s">
        <v>156</v>
      </c>
      <c r="F86" s="198">
        <f>G86-(G86*20/100)</f>
        <v>5134.3999999999996</v>
      </c>
      <c r="G86" s="202">
        <f>D86</f>
        <v>6418</v>
      </c>
      <c r="H86" s="204" t="s">
        <v>19</v>
      </c>
    </row>
    <row r="87" spans="2:8" x14ac:dyDescent="0.2">
      <c r="B87" s="200" t="s">
        <v>157</v>
      </c>
      <c r="C87" s="201">
        <v>3237</v>
      </c>
      <c r="D87" s="202">
        <f>D88</f>
        <v>6180</v>
      </c>
      <c r="E87" s="207" t="s">
        <v>158</v>
      </c>
      <c r="F87" s="198"/>
      <c r="G87" s="202"/>
      <c r="H87" s="204"/>
    </row>
    <row r="88" spans="2:8" x14ac:dyDescent="0.2">
      <c r="B88" s="200" t="s">
        <v>159</v>
      </c>
      <c r="C88" s="201">
        <v>32379</v>
      </c>
      <c r="D88" s="202">
        <f>[1]glavna!$D$89-[1]glavna!J89</f>
        <v>6180</v>
      </c>
      <c r="E88" s="207" t="s">
        <v>160</v>
      </c>
      <c r="F88" s="198">
        <f>G88-(G88*20/100)</f>
        <v>4944</v>
      </c>
      <c r="G88" s="202">
        <f>$D$88</f>
        <v>6180</v>
      </c>
      <c r="H88" s="204" t="s">
        <v>19</v>
      </c>
    </row>
    <row r="89" spans="2:8" x14ac:dyDescent="0.2">
      <c r="B89" s="200" t="s">
        <v>161</v>
      </c>
      <c r="C89" s="201">
        <v>3238</v>
      </c>
      <c r="D89" s="202">
        <f>D90</f>
        <v>7050</v>
      </c>
      <c r="E89" s="203" t="s">
        <v>162</v>
      </c>
      <c r="F89" s="198"/>
      <c r="G89" s="202"/>
      <c r="H89" s="205"/>
    </row>
    <row r="90" spans="2:8" x14ac:dyDescent="0.2">
      <c r="B90" s="219" t="s">
        <v>163</v>
      </c>
      <c r="C90" s="201">
        <v>32381</v>
      </c>
      <c r="D90" s="220">
        <f>[1]glavna!$D$91-[1]glavna!J91</f>
        <v>7050</v>
      </c>
      <c r="E90" s="203" t="s">
        <v>164</v>
      </c>
      <c r="F90" s="198">
        <f>G90-(G90*20/100)</f>
        <v>5640</v>
      </c>
      <c r="G90" s="202">
        <f>$D$90</f>
        <v>7050</v>
      </c>
      <c r="H90" s="204" t="s">
        <v>19</v>
      </c>
    </row>
    <row r="91" spans="2:8" x14ac:dyDescent="0.2">
      <c r="B91" s="215" t="s">
        <v>165</v>
      </c>
      <c r="C91" s="216">
        <v>3239</v>
      </c>
      <c r="D91" s="202">
        <f>SUM(D92:D96)</f>
        <v>21105</v>
      </c>
      <c r="E91" s="203" t="s">
        <v>166</v>
      </c>
      <c r="F91" s="198"/>
      <c r="G91" s="202"/>
      <c r="H91" s="205"/>
    </row>
    <row r="92" spans="2:8" x14ac:dyDescent="0.2">
      <c r="B92" s="217" t="s">
        <v>167</v>
      </c>
      <c r="C92" s="216">
        <v>32391</v>
      </c>
      <c r="D92" s="202">
        <f>[1]glavna!D93-[1]glavna!J93</f>
        <v>10125</v>
      </c>
      <c r="E92" s="203" t="s">
        <v>168</v>
      </c>
      <c r="F92" s="198">
        <f>G92-(G92*20/100)</f>
        <v>8100</v>
      </c>
      <c r="G92" s="202">
        <f>D92</f>
        <v>10125</v>
      </c>
      <c r="H92" s="204" t="s">
        <v>19</v>
      </c>
    </row>
    <row r="93" spans="2:8" x14ac:dyDescent="0.2">
      <c r="B93" s="217" t="s">
        <v>169</v>
      </c>
      <c r="C93" s="216">
        <v>323921</v>
      </c>
      <c r="D93" s="202">
        <f>[1]glavna!D94-[1]glavna!J94</f>
        <v>100</v>
      </c>
      <c r="E93" s="203" t="s">
        <v>170</v>
      </c>
      <c r="F93" s="198">
        <f>G93-(G93*20/100)</f>
        <v>80</v>
      </c>
      <c r="G93" s="202">
        <f>D93</f>
        <v>100</v>
      </c>
      <c r="H93" s="204" t="s">
        <v>19</v>
      </c>
    </row>
    <row r="94" spans="2:8" x14ac:dyDescent="0.2">
      <c r="B94" s="215" t="s">
        <v>171</v>
      </c>
      <c r="C94" s="216">
        <v>32395</v>
      </c>
      <c r="D94" s="202">
        <f>[1]glavna!D95-[1]glavna!J95</f>
        <v>0</v>
      </c>
      <c r="E94" s="203" t="s">
        <v>172</v>
      </c>
      <c r="F94" s="198">
        <f>G94-(G94*20/100)</f>
        <v>0</v>
      </c>
      <c r="G94" s="202">
        <f>D94</f>
        <v>0</v>
      </c>
      <c r="H94" s="204" t="s">
        <v>19</v>
      </c>
    </row>
    <row r="95" spans="2:8" x14ac:dyDescent="0.2">
      <c r="B95" s="215" t="s">
        <v>173</v>
      </c>
      <c r="C95" s="216">
        <v>32396</v>
      </c>
      <c r="D95" s="202">
        <f>[1]glavna!D96-[1]glavna!J96</f>
        <v>2880</v>
      </c>
      <c r="E95" s="203" t="s">
        <v>174</v>
      </c>
      <c r="F95" s="198">
        <f>G95-(G95*20/100)</f>
        <v>2304</v>
      </c>
      <c r="G95" s="202">
        <f>D95</f>
        <v>2880</v>
      </c>
      <c r="H95" s="204" t="s">
        <v>19</v>
      </c>
    </row>
    <row r="96" spans="2:8" x14ac:dyDescent="0.2">
      <c r="B96" s="215" t="s">
        <v>175</v>
      </c>
      <c r="C96" s="216">
        <v>32399</v>
      </c>
      <c r="D96" s="202">
        <f>[1]glavna!D97-[1]glavna!J97</f>
        <v>8000</v>
      </c>
      <c r="E96" s="203" t="s">
        <v>176</v>
      </c>
      <c r="F96" s="198">
        <f>G96-(G96*20/100)</f>
        <v>6400</v>
      </c>
      <c r="G96" s="202">
        <f>D96</f>
        <v>8000</v>
      </c>
      <c r="H96" s="204" t="s">
        <v>19</v>
      </c>
    </row>
    <row r="97" spans="2:8" x14ac:dyDescent="0.2">
      <c r="B97" s="213"/>
      <c r="C97" s="214">
        <v>329</v>
      </c>
      <c r="D97" s="190">
        <f>D98+D100</f>
        <v>34076</v>
      </c>
      <c r="E97" s="191" t="s">
        <v>177</v>
      </c>
      <c r="F97" s="192"/>
      <c r="G97" s="190"/>
      <c r="H97" s="193"/>
    </row>
    <row r="98" spans="2:8" x14ac:dyDescent="0.2">
      <c r="B98" s="215" t="s">
        <v>178</v>
      </c>
      <c r="C98" s="216">
        <v>3292</v>
      </c>
      <c r="D98" s="202">
        <f>D99</f>
        <v>6976</v>
      </c>
      <c r="E98" s="203" t="s">
        <v>179</v>
      </c>
      <c r="F98" s="198"/>
      <c r="G98" s="202"/>
      <c r="H98" s="205"/>
    </row>
    <row r="99" spans="2:8" x14ac:dyDescent="0.2">
      <c r="B99" s="215" t="s">
        <v>180</v>
      </c>
      <c r="C99" s="216">
        <v>32922</v>
      </c>
      <c r="D99" s="202">
        <f>[1]glavna!$D$108-[1]glavna!J108</f>
        <v>6976</v>
      </c>
      <c r="E99" s="203" t="s">
        <v>181</v>
      </c>
      <c r="F99" s="198">
        <f>G99-(G99*20/100)</f>
        <v>5580.8</v>
      </c>
      <c r="G99" s="202">
        <f>$D$99</f>
        <v>6976</v>
      </c>
      <c r="H99" s="205" t="s">
        <v>70</v>
      </c>
    </row>
    <row r="100" spans="2:8" x14ac:dyDescent="0.2">
      <c r="B100" s="200" t="s">
        <v>182</v>
      </c>
      <c r="C100" s="200">
        <v>3299</v>
      </c>
      <c r="D100" s="206">
        <f>D101+D102</f>
        <v>27100</v>
      </c>
      <c r="E100" s="205" t="s">
        <v>177</v>
      </c>
      <c r="F100" s="198"/>
      <c r="G100" s="206"/>
      <c r="H100" s="205"/>
    </row>
    <row r="101" spans="2:8" x14ac:dyDescent="0.2">
      <c r="B101" s="215" t="s">
        <v>183</v>
      </c>
      <c r="C101" s="221">
        <v>32991</v>
      </c>
      <c r="D101" s="206">
        <f>[1]glavna!D119-[1]glavna!J119</f>
        <v>300</v>
      </c>
      <c r="E101" s="205" t="s">
        <v>184</v>
      </c>
      <c r="F101" s="206">
        <f>G101-(G101*20/100)</f>
        <v>240</v>
      </c>
      <c r="G101" s="206">
        <f>D101</f>
        <v>300</v>
      </c>
      <c r="H101" s="204" t="s">
        <v>19</v>
      </c>
    </row>
    <row r="102" spans="2:8" x14ac:dyDescent="0.2">
      <c r="B102" s="215" t="s">
        <v>185</v>
      </c>
      <c r="C102" s="200">
        <v>32999</v>
      </c>
      <c r="D102" s="206">
        <f>[1]glavna!D120-[1]glavna!J120</f>
        <v>26800</v>
      </c>
      <c r="E102" s="205" t="s">
        <v>177</v>
      </c>
      <c r="F102" s="206">
        <f>G102-(G102*20/100)</f>
        <v>21440</v>
      </c>
      <c r="G102" s="206">
        <f>D102</f>
        <v>26800</v>
      </c>
      <c r="H102" s="204" t="s">
        <v>19</v>
      </c>
    </row>
    <row r="103" spans="2:8" x14ac:dyDescent="0.2">
      <c r="B103" s="182"/>
      <c r="C103" s="183">
        <v>34</v>
      </c>
      <c r="D103" s="184">
        <f>D104</f>
        <v>3050</v>
      </c>
      <c r="E103" s="185" t="s">
        <v>186</v>
      </c>
      <c r="F103" s="186"/>
      <c r="G103" s="184"/>
      <c r="H103" s="187"/>
    </row>
    <row r="104" spans="2:8" x14ac:dyDescent="0.2">
      <c r="B104" s="188"/>
      <c r="C104" s="189">
        <v>343</v>
      </c>
      <c r="D104" s="190">
        <f>D105</f>
        <v>3050</v>
      </c>
      <c r="E104" s="191" t="s">
        <v>187</v>
      </c>
      <c r="F104" s="192"/>
      <c r="G104" s="190"/>
      <c r="H104" s="193"/>
    </row>
    <row r="105" spans="2:8" x14ac:dyDescent="0.2">
      <c r="B105" s="200" t="s">
        <v>188</v>
      </c>
      <c r="C105" s="201">
        <v>3431</v>
      </c>
      <c r="D105" s="202">
        <f>D106</f>
        <v>3050</v>
      </c>
      <c r="E105" s="203" t="s">
        <v>189</v>
      </c>
      <c r="F105" s="198"/>
      <c r="G105" s="202"/>
      <c r="H105" s="205"/>
    </row>
    <row r="106" spans="2:8" x14ac:dyDescent="0.2">
      <c r="B106" s="219" t="s">
        <v>190</v>
      </c>
      <c r="C106" s="216">
        <v>34312</v>
      </c>
      <c r="D106" s="202">
        <f>[1]glavna!$D$124-[1]glavna!J124</f>
        <v>3050</v>
      </c>
      <c r="E106" s="203" t="s">
        <v>191</v>
      </c>
      <c r="F106" s="198">
        <f>G106-(G106*20/100)</f>
        <v>2440</v>
      </c>
      <c r="G106" s="202">
        <f>$D$106</f>
        <v>3050</v>
      </c>
      <c r="H106" s="204" t="s">
        <v>19</v>
      </c>
    </row>
    <row r="107" spans="2:8" x14ac:dyDescent="0.2">
      <c r="B107" s="222"/>
      <c r="C107" s="223">
        <v>4</v>
      </c>
      <c r="D107" s="224">
        <f>D108</f>
        <v>115366</v>
      </c>
      <c r="E107" s="225" t="s">
        <v>192</v>
      </c>
      <c r="F107" s="226"/>
      <c r="G107" s="224"/>
      <c r="H107" s="227"/>
    </row>
    <row r="108" spans="2:8" x14ac:dyDescent="0.2">
      <c r="B108" s="182"/>
      <c r="C108" s="183">
        <v>42</v>
      </c>
      <c r="D108" s="184">
        <f>D109+D124+D127</f>
        <v>115366</v>
      </c>
      <c r="E108" s="187" t="s">
        <v>193</v>
      </c>
      <c r="F108" s="186"/>
      <c r="G108" s="184"/>
      <c r="H108" s="187"/>
    </row>
    <row r="109" spans="2:8" x14ac:dyDescent="0.2">
      <c r="B109" s="188"/>
      <c r="C109" s="189">
        <v>422</v>
      </c>
      <c r="D109" s="190">
        <f>D110+D114+D117+D120</f>
        <v>94000</v>
      </c>
      <c r="E109" s="228" t="s">
        <v>194</v>
      </c>
      <c r="F109" s="192"/>
      <c r="G109" s="190"/>
      <c r="H109" s="193"/>
    </row>
    <row r="110" spans="2:8" x14ac:dyDescent="0.2">
      <c r="B110" s="200" t="s">
        <v>195</v>
      </c>
      <c r="C110" s="201">
        <v>4221</v>
      </c>
      <c r="D110" s="202">
        <f>SUM(D111:D113)</f>
        <v>23000</v>
      </c>
      <c r="E110" s="207" t="s">
        <v>196</v>
      </c>
      <c r="F110" s="198"/>
      <c r="G110" s="202"/>
      <c r="H110" s="205"/>
    </row>
    <row r="111" spans="2:8" x14ac:dyDescent="0.2">
      <c r="B111" s="219" t="s">
        <v>197</v>
      </c>
      <c r="C111" s="201">
        <v>42211</v>
      </c>
      <c r="D111" s="202">
        <f>[1]glavna!D131-[1]glavna!J131</f>
        <v>13000</v>
      </c>
      <c r="E111" s="207" t="s">
        <v>198</v>
      </c>
      <c r="F111" s="198">
        <f>G111-(G111*20/100)</f>
        <v>10400</v>
      </c>
      <c r="G111" s="202">
        <f>D111</f>
        <v>13000</v>
      </c>
      <c r="H111" s="204" t="s">
        <v>19</v>
      </c>
    </row>
    <row r="112" spans="2:8" x14ac:dyDescent="0.2">
      <c r="B112" s="219" t="s">
        <v>199</v>
      </c>
      <c r="C112" s="201">
        <v>42212</v>
      </c>
      <c r="D112" s="202">
        <f>[1]glavna!D132-[1]glavna!J132</f>
        <v>10000</v>
      </c>
      <c r="E112" s="207" t="s">
        <v>200</v>
      </c>
      <c r="F112" s="206">
        <f>G112-(G112*20/100)</f>
        <v>8000</v>
      </c>
      <c r="G112" s="202">
        <f>D112</f>
        <v>10000</v>
      </c>
      <c r="H112" s="204" t="s">
        <v>19</v>
      </c>
    </row>
    <row r="113" spans="2:8" x14ac:dyDescent="0.2">
      <c r="B113" s="219" t="s">
        <v>201</v>
      </c>
      <c r="C113" s="201">
        <v>42219</v>
      </c>
      <c r="D113" s="202">
        <f>[1]glavna!D133-[1]glavna!J133</f>
        <v>0</v>
      </c>
      <c r="E113" s="207" t="s">
        <v>202</v>
      </c>
      <c r="F113" s="206">
        <f>G113-(G113*20/100)</f>
        <v>0</v>
      </c>
      <c r="G113" s="202">
        <f>D113</f>
        <v>0</v>
      </c>
      <c r="H113" s="204" t="s">
        <v>19</v>
      </c>
    </row>
    <row r="114" spans="2:8" x14ac:dyDescent="0.2">
      <c r="B114" s="219" t="s">
        <v>203</v>
      </c>
      <c r="C114" s="201">
        <v>4223</v>
      </c>
      <c r="D114" s="202">
        <f>D115+D116</f>
        <v>56000</v>
      </c>
      <c r="E114" s="207" t="s">
        <v>204</v>
      </c>
      <c r="F114" s="206"/>
      <c r="G114" s="202"/>
      <c r="H114" s="204"/>
    </row>
    <row r="115" spans="2:8" x14ac:dyDescent="0.2">
      <c r="B115" s="219" t="s">
        <v>205</v>
      </c>
      <c r="C115" s="201">
        <v>42231</v>
      </c>
      <c r="D115" s="202">
        <f>[1]glavna!$D$140-[1]glavna!J140</f>
        <v>28000</v>
      </c>
      <c r="E115" s="207" t="s">
        <v>206</v>
      </c>
      <c r="F115" s="206">
        <f>G115-(G115*20/100)</f>
        <v>22400</v>
      </c>
      <c r="G115" s="202">
        <f>$D$115</f>
        <v>28000</v>
      </c>
      <c r="H115" s="204" t="s">
        <v>19</v>
      </c>
    </row>
    <row r="116" spans="2:8" x14ac:dyDescent="0.2">
      <c r="B116" s="219" t="s">
        <v>207</v>
      </c>
      <c r="C116" s="201">
        <v>42232</v>
      </c>
      <c r="D116" s="202">
        <f>[1]glavna!$D$140-[1]glavna!J141</f>
        <v>28000</v>
      </c>
      <c r="E116" s="207" t="s">
        <v>208</v>
      </c>
      <c r="F116" s="206">
        <f>G116-(G116*20/100)</f>
        <v>22400</v>
      </c>
      <c r="G116" s="202">
        <f>$D$116</f>
        <v>28000</v>
      </c>
      <c r="H116" s="204" t="s">
        <v>19</v>
      </c>
    </row>
    <row r="117" spans="2:8" x14ac:dyDescent="0.2">
      <c r="B117" s="219" t="s">
        <v>209</v>
      </c>
      <c r="C117" s="201">
        <v>4226</v>
      </c>
      <c r="D117" s="202">
        <f>D118+D119</f>
        <v>10000</v>
      </c>
      <c r="E117" s="207" t="s">
        <v>210</v>
      </c>
      <c r="F117" s="206"/>
      <c r="G117" s="202"/>
      <c r="H117" s="204"/>
    </row>
    <row r="118" spans="2:8" x14ac:dyDescent="0.2">
      <c r="B118" s="219" t="s">
        <v>211</v>
      </c>
      <c r="C118" s="201">
        <v>42261</v>
      </c>
      <c r="D118" s="202">
        <f>[1]glavna!D145-[1]glavna!J145</f>
        <v>0</v>
      </c>
      <c r="E118" s="207" t="s">
        <v>212</v>
      </c>
      <c r="F118" s="206">
        <f>G118-(G118*20/100)</f>
        <v>0</v>
      </c>
      <c r="G118" s="202">
        <f>D118</f>
        <v>0</v>
      </c>
      <c r="H118" s="204" t="str">
        <f>H115</f>
        <v>Članak 18. stavak 3.</v>
      </c>
    </row>
    <row r="119" spans="2:8" x14ac:dyDescent="0.2">
      <c r="B119" s="219" t="s">
        <v>213</v>
      </c>
      <c r="C119" s="201">
        <v>42262</v>
      </c>
      <c r="D119" s="202">
        <f>[1]glavna!D146-[1]glavna!J146</f>
        <v>10000</v>
      </c>
      <c r="E119" s="207" t="s">
        <v>214</v>
      </c>
      <c r="F119" s="206">
        <f>G119-(G119*20/100)</f>
        <v>8000</v>
      </c>
      <c r="G119" s="202">
        <f>D119</f>
        <v>10000</v>
      </c>
      <c r="H119" s="204" t="str">
        <f>H116</f>
        <v>Članak 18. stavak 3.</v>
      </c>
    </row>
    <row r="120" spans="2:8" x14ac:dyDescent="0.2">
      <c r="B120" s="219" t="s">
        <v>215</v>
      </c>
      <c r="C120" s="201">
        <v>4227</v>
      </c>
      <c r="D120" s="202">
        <f>SUM(D121:D123)</f>
        <v>5000</v>
      </c>
      <c r="E120" s="207" t="s">
        <v>216</v>
      </c>
      <c r="F120" s="206"/>
      <c r="G120" s="202"/>
      <c r="H120" s="204"/>
    </row>
    <row r="121" spans="2:8" x14ac:dyDescent="0.2">
      <c r="B121" s="217" t="s">
        <v>217</v>
      </c>
      <c r="C121" s="229">
        <v>42271</v>
      </c>
      <c r="D121" s="202">
        <f>[1]glavna!D148-[1]glavna!J148</f>
        <v>5000</v>
      </c>
      <c r="E121" s="207" t="s">
        <v>218</v>
      </c>
      <c r="F121" s="206">
        <f>G121-(G121*20/100)</f>
        <v>4000</v>
      </c>
      <c r="G121" s="202">
        <f>D121</f>
        <v>5000</v>
      </c>
      <c r="H121" s="204" t="s">
        <v>19</v>
      </c>
    </row>
    <row r="122" spans="2:8" x14ac:dyDescent="0.2">
      <c r="B122" s="217" t="s">
        <v>219</v>
      </c>
      <c r="C122" s="229">
        <v>42272</v>
      </c>
      <c r="D122" s="202">
        <f>[1]glavna!D149-[1]glavna!J149</f>
        <v>0</v>
      </c>
      <c r="E122" s="207" t="s">
        <v>220</v>
      </c>
      <c r="F122" s="206">
        <f>G122-(G122*20/100)</f>
        <v>0</v>
      </c>
      <c r="G122" s="202">
        <f>D122</f>
        <v>0</v>
      </c>
      <c r="H122" s="204" t="s">
        <v>19</v>
      </c>
    </row>
    <row r="123" spans="2:8" x14ac:dyDescent="0.2">
      <c r="B123" s="217" t="s">
        <v>221</v>
      </c>
      <c r="C123" s="229">
        <v>42273</v>
      </c>
      <c r="D123" s="202">
        <f>[1]glavna!D150-[1]glavna!J150</f>
        <v>0</v>
      </c>
      <c r="E123" s="207" t="s">
        <v>222</v>
      </c>
      <c r="F123" s="206">
        <f>G123-(G123*20/100)</f>
        <v>0</v>
      </c>
      <c r="G123" s="202">
        <f>D123</f>
        <v>0</v>
      </c>
      <c r="H123" s="204" t="s">
        <v>19</v>
      </c>
    </row>
    <row r="124" spans="2:8" x14ac:dyDescent="0.2">
      <c r="B124" s="188"/>
      <c r="C124" s="189">
        <v>424</v>
      </c>
      <c r="D124" s="190">
        <f>D125</f>
        <v>21366</v>
      </c>
      <c r="E124" s="228" t="s">
        <v>223</v>
      </c>
      <c r="F124" s="192"/>
      <c r="G124" s="190"/>
      <c r="H124" s="193"/>
    </row>
    <row r="125" spans="2:8" x14ac:dyDescent="0.2">
      <c r="B125" s="200" t="s">
        <v>224</v>
      </c>
      <c r="C125" s="201">
        <v>4241</v>
      </c>
      <c r="D125" s="202">
        <f>D26</f>
        <v>21366</v>
      </c>
      <c r="E125" s="207" t="s">
        <v>223</v>
      </c>
      <c r="F125" s="198"/>
      <c r="G125" s="202"/>
      <c r="H125" s="205"/>
    </row>
    <row r="126" spans="2:8" x14ac:dyDescent="0.2">
      <c r="B126" s="219" t="s">
        <v>225</v>
      </c>
      <c r="C126" s="200">
        <v>42411</v>
      </c>
      <c r="D126" s="206">
        <f>[1]glavna!$D$153-[1]glavna!J153</f>
        <v>17623</v>
      </c>
      <c r="E126" s="207" t="s">
        <v>223</v>
      </c>
      <c r="F126" s="198">
        <f>G126-(G126*4.762/100)</f>
        <v>16783.792740000001</v>
      </c>
      <c r="G126" s="202">
        <f>$D$126</f>
        <v>17623</v>
      </c>
      <c r="H126" s="204" t="s">
        <v>19</v>
      </c>
    </row>
    <row r="127" spans="2:8" x14ac:dyDescent="0.2">
      <c r="B127" s="188"/>
      <c r="C127" s="189">
        <v>424</v>
      </c>
      <c r="D127" s="190">
        <f>D128</f>
        <v>0</v>
      </c>
      <c r="E127" s="228" t="s">
        <v>226</v>
      </c>
      <c r="F127" s="192"/>
      <c r="G127" s="190"/>
      <c r="H127" s="193"/>
    </row>
    <row r="128" spans="2:8" x14ac:dyDescent="0.2">
      <c r="B128" s="200" t="s">
        <v>227</v>
      </c>
      <c r="C128" s="201">
        <v>4241</v>
      </c>
      <c r="D128" s="202">
        <f>D129</f>
        <v>0</v>
      </c>
      <c r="E128" s="207" t="s">
        <v>228</v>
      </c>
      <c r="F128" s="198"/>
      <c r="G128" s="202"/>
      <c r="H128" s="205"/>
    </row>
    <row r="129" spans="2:8" x14ac:dyDescent="0.2">
      <c r="B129" s="219" t="s">
        <v>229</v>
      </c>
      <c r="C129" s="200">
        <v>42411</v>
      </c>
      <c r="D129" s="206">
        <f>[1]glavna!$D$156-[1]glavna!J156</f>
        <v>0</v>
      </c>
      <c r="E129" s="207" t="s">
        <v>228</v>
      </c>
      <c r="F129" s="198">
        <f>G129-(G129*4.762/100)</f>
        <v>0</v>
      </c>
      <c r="G129" s="202">
        <f>$D$129</f>
        <v>0</v>
      </c>
      <c r="H129" s="204" t="s">
        <v>19</v>
      </c>
    </row>
    <row r="130" spans="2:8" x14ac:dyDescent="0.2">
      <c r="D130" s="230"/>
    </row>
    <row r="132" spans="2:8" x14ac:dyDescent="0.2">
      <c r="E132" s="231" t="s">
        <v>230</v>
      </c>
      <c r="G132" s="171" t="s">
        <v>231</v>
      </c>
    </row>
    <row r="133" spans="2:8" x14ac:dyDescent="0.2">
      <c r="B133" s="232" t="s">
        <v>232</v>
      </c>
      <c r="D133" s="233"/>
    </row>
    <row r="138" spans="2:8" x14ac:dyDescent="0.2">
      <c r="B138" s="232"/>
    </row>
    <row r="139" spans="2:8" x14ac:dyDescent="0.2">
      <c r="C139" s="232"/>
    </row>
  </sheetData>
  <sheetProtection password="CC51" sheet="1" objects="1" scenarios="1"/>
  <mergeCells count="7">
    <mergeCell ref="H7:H9"/>
    <mergeCell ref="B7:B9"/>
    <mergeCell ref="C7:C9"/>
    <mergeCell ref="D7:D9"/>
    <mergeCell ref="E7:E9"/>
    <mergeCell ref="F7:F9"/>
    <mergeCell ref="G7:G9"/>
  </mergeCells>
  <pageMargins left="0.75" right="0.75" top="0.56000000000000005" bottom="0.53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plan 1</vt:lpstr>
      <vt:lpstr>plan 2</vt:lpstr>
      <vt:lpstr>plan 3</vt:lpstr>
      <vt:lpstr>nabava</vt:lpstr>
      <vt:lpstr>'plan 2'!Ispis_naslova</vt:lpstr>
      <vt:lpstr>'plan 3'!Ispis_naslova</vt:lpstr>
      <vt:lpstr>'plan 1'!Podrucje_ispisa</vt:lpstr>
      <vt:lpstr>'plan 2'!Podrucje_ispisa</vt:lpstr>
    </vt:vector>
  </TitlesOfParts>
  <Company>Osnovna Škola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Osnovna Škola</dc:creator>
  <cp:lastModifiedBy>Osnovna Škola</cp:lastModifiedBy>
  <cp:lastPrinted>2014-12-29T10:24:09Z</cp:lastPrinted>
  <dcterms:created xsi:type="dcterms:W3CDTF">2014-12-22T06:42:16Z</dcterms:created>
  <dcterms:modified xsi:type="dcterms:W3CDTF">2015-02-11T09:13:34Z</dcterms:modified>
</cp:coreProperties>
</file>