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Glavno\Izvještaj izvršenje fin plana\novo\"/>
    </mc:Choice>
  </mc:AlternateContent>
  <xr:revisionPtr revIDLastSave="0" documentId="13_ncr:1_{CB598D51-8889-413E-BA05-C3FF822775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ĆI DIO" sheetId="2" r:id="rId1"/>
    <sheet name="POSEBNI DIO" sheetId="1" r:id="rId2"/>
    <sheet name="BILJEŠKE" sheetId="3" r:id="rId3"/>
  </sheets>
  <definedNames>
    <definedName name="_xlnm._FilterDatabase" localSheetId="0" hidden="1">'OPĆI DIO'!$A$10:$G$304</definedName>
    <definedName name="_xlnm._FilterDatabase" localSheetId="1" hidden="1">'POSEBNI DIO'!$A$3:$G$298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3" l="1"/>
  <c r="G297" i="1" l="1"/>
  <c r="G298" i="1"/>
  <c r="G296" i="1"/>
  <c r="G293" i="1"/>
  <c r="F293" i="1"/>
  <c r="G292" i="1"/>
  <c r="F292" i="1"/>
  <c r="G291" i="1"/>
  <c r="F291" i="1"/>
  <c r="G290" i="1"/>
  <c r="F290" i="1"/>
  <c r="G274" i="1"/>
  <c r="G275" i="1"/>
  <c r="F276" i="1"/>
  <c r="G276" i="1"/>
  <c r="G277" i="1"/>
  <c r="G278" i="1"/>
  <c r="G279" i="1"/>
  <c r="G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50" i="1"/>
  <c r="G251" i="1"/>
  <c r="G252" i="1"/>
  <c r="G253" i="1"/>
  <c r="G249" i="1"/>
  <c r="G248" i="1"/>
  <c r="G226" i="1"/>
  <c r="F226" i="1"/>
  <c r="G225" i="1"/>
  <c r="F225" i="1"/>
  <c r="G224" i="1"/>
  <c r="F224" i="1"/>
  <c r="G220" i="1"/>
  <c r="F220" i="1"/>
  <c r="G219" i="1"/>
  <c r="G218" i="1"/>
  <c r="F218" i="1"/>
  <c r="G217" i="1"/>
  <c r="F217" i="1"/>
  <c r="G216" i="1"/>
  <c r="F216" i="1"/>
  <c r="G215" i="1"/>
  <c r="F215" i="1"/>
  <c r="G214" i="1"/>
  <c r="F214" i="1"/>
  <c r="G209" i="1"/>
  <c r="F209" i="1"/>
  <c r="G208" i="1"/>
  <c r="F208" i="1"/>
  <c r="G207" i="1"/>
  <c r="F207" i="1"/>
  <c r="G206" i="1"/>
  <c r="F206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7" i="1"/>
  <c r="G198" i="1"/>
  <c r="F198" i="1"/>
  <c r="G196" i="1"/>
  <c r="F196" i="1"/>
  <c r="G195" i="1"/>
  <c r="F195" i="1"/>
  <c r="G194" i="1"/>
  <c r="F194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75" i="1"/>
  <c r="G177" i="1"/>
  <c r="G178" i="1"/>
  <c r="G179" i="1"/>
  <c r="G180" i="1"/>
  <c r="G181" i="1"/>
  <c r="G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G166" i="1"/>
  <c r="F166" i="1"/>
  <c r="G165" i="1"/>
  <c r="F165" i="1"/>
  <c r="G164" i="1"/>
  <c r="F164" i="1"/>
  <c r="G163" i="1"/>
  <c r="F163" i="1"/>
  <c r="G162" i="1"/>
  <c r="F162" i="1"/>
  <c r="G156" i="1"/>
  <c r="F156" i="1"/>
  <c r="G153" i="1"/>
  <c r="F153" i="1"/>
  <c r="G145" i="1"/>
  <c r="F145" i="1"/>
  <c r="G144" i="1"/>
  <c r="F144" i="1"/>
  <c r="G143" i="1"/>
  <c r="F143" i="1"/>
  <c r="G142" i="1"/>
  <c r="F142" i="1"/>
  <c r="G141" i="1"/>
  <c r="F141" i="1"/>
  <c r="G140" i="1"/>
  <c r="G139" i="1"/>
  <c r="G138" i="1"/>
  <c r="G137" i="1"/>
  <c r="G136" i="1"/>
  <c r="G135" i="1"/>
  <c r="G134" i="1"/>
  <c r="G133" i="1"/>
  <c r="G130" i="1"/>
  <c r="G129" i="1"/>
  <c r="G128" i="1"/>
  <c r="F128" i="1"/>
  <c r="G127" i="1"/>
  <c r="F127" i="1"/>
  <c r="G126" i="1"/>
  <c r="F126" i="1"/>
  <c r="G125" i="1"/>
  <c r="F125" i="1"/>
  <c r="G113" i="1"/>
  <c r="G112" i="1"/>
  <c r="G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99" i="1"/>
  <c r="F99" i="1"/>
  <c r="G98" i="1"/>
  <c r="F98" i="1"/>
  <c r="G96" i="1"/>
  <c r="F96" i="1"/>
  <c r="G95" i="1"/>
  <c r="F95" i="1"/>
  <c r="G94" i="1"/>
  <c r="F94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77" i="1"/>
  <c r="G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7" i="1"/>
  <c r="F67" i="1"/>
  <c r="G66" i="1"/>
  <c r="F66" i="1"/>
  <c r="G65" i="1"/>
  <c r="F65" i="1"/>
  <c r="G64" i="1"/>
  <c r="F64" i="1"/>
  <c r="G63" i="1"/>
  <c r="F63" i="1"/>
  <c r="G61" i="1"/>
  <c r="F61" i="1"/>
  <c r="G59" i="1"/>
  <c r="F59" i="1"/>
  <c r="G58" i="1"/>
  <c r="F58" i="1"/>
  <c r="G57" i="1"/>
  <c r="F57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3" i="1"/>
  <c r="F43" i="1"/>
  <c r="G39" i="1"/>
  <c r="F39" i="1"/>
  <c r="G38" i="1"/>
  <c r="F38" i="1"/>
  <c r="G35" i="1"/>
  <c r="F35" i="1"/>
  <c r="G34" i="1"/>
  <c r="F34" i="1"/>
  <c r="G33" i="1"/>
  <c r="F33" i="1"/>
  <c r="G32" i="1"/>
  <c r="F32" i="1"/>
  <c r="G30" i="1"/>
  <c r="F30" i="1"/>
  <c r="G29" i="1"/>
  <c r="F29" i="1"/>
  <c r="G28" i="1"/>
  <c r="F28" i="1"/>
  <c r="G27" i="1"/>
  <c r="F27" i="1"/>
  <c r="G21" i="1"/>
  <c r="F21" i="1"/>
  <c r="G20" i="1"/>
  <c r="F20" i="1"/>
  <c r="G19" i="1"/>
  <c r="F19" i="1"/>
  <c r="G18" i="1"/>
  <c r="G17" i="1"/>
  <c r="F17" i="1"/>
  <c r="G16" i="1"/>
  <c r="G15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G5" i="1"/>
  <c r="G4" i="1"/>
  <c r="F4" i="1"/>
  <c r="G301" i="2"/>
  <c r="F301" i="2"/>
  <c r="G296" i="2"/>
  <c r="F296" i="2"/>
  <c r="G295" i="2"/>
  <c r="F295" i="2"/>
  <c r="G292" i="2"/>
  <c r="F292" i="2"/>
  <c r="G291" i="2"/>
  <c r="F291" i="2"/>
  <c r="G281" i="2"/>
  <c r="F281" i="2"/>
  <c r="G280" i="2"/>
  <c r="F280" i="2"/>
  <c r="G279" i="2"/>
  <c r="G278" i="2"/>
  <c r="F278" i="2"/>
  <c r="G277" i="2"/>
  <c r="F277" i="2"/>
  <c r="G276" i="2"/>
  <c r="F276" i="2"/>
  <c r="G274" i="2"/>
  <c r="G273" i="2"/>
  <c r="F273" i="2"/>
  <c r="G272" i="2"/>
  <c r="F272" i="2"/>
  <c r="G271" i="2"/>
  <c r="F271" i="2"/>
  <c r="G270" i="2"/>
  <c r="F270" i="2"/>
  <c r="G269" i="2"/>
  <c r="F269" i="2"/>
  <c r="G267" i="2"/>
  <c r="F267" i="2"/>
  <c r="G266" i="2"/>
  <c r="F266" i="2"/>
  <c r="G265" i="2"/>
  <c r="G264" i="2"/>
  <c r="G263" i="2"/>
  <c r="F263" i="2"/>
  <c r="G262" i="2"/>
  <c r="F262" i="2"/>
  <c r="G261" i="2"/>
  <c r="F261" i="2"/>
  <c r="G260" i="2"/>
  <c r="F260" i="2"/>
  <c r="G257" i="2"/>
  <c r="F257" i="2"/>
  <c r="G256" i="2"/>
  <c r="F256" i="2"/>
  <c r="G255" i="2"/>
  <c r="F255" i="2"/>
  <c r="G254" i="2"/>
  <c r="F254" i="2"/>
  <c r="G253" i="2"/>
  <c r="F253" i="2"/>
  <c r="G252" i="2"/>
  <c r="F252" i="2"/>
  <c r="G251" i="2"/>
  <c r="F251" i="2"/>
  <c r="G250" i="2"/>
  <c r="F250" i="2"/>
  <c r="G249" i="2"/>
  <c r="F249" i="2"/>
  <c r="G248" i="2"/>
  <c r="F248" i="2"/>
  <c r="G247" i="2"/>
  <c r="F247" i="2"/>
  <c r="G246" i="2"/>
  <c r="F246" i="2"/>
  <c r="G245" i="2"/>
  <c r="F245" i="2"/>
  <c r="G244" i="2"/>
  <c r="F244" i="2"/>
  <c r="G243" i="2"/>
  <c r="F243" i="2"/>
  <c r="G242" i="2"/>
  <c r="F242" i="2"/>
  <c r="G241" i="2"/>
  <c r="F241" i="2"/>
  <c r="G240" i="2"/>
  <c r="F240" i="2"/>
  <c r="G239" i="2"/>
  <c r="F239" i="2"/>
  <c r="G238" i="2"/>
  <c r="F238" i="2"/>
  <c r="G237" i="2"/>
  <c r="F237" i="2"/>
  <c r="G236" i="2"/>
  <c r="F236" i="2"/>
  <c r="G235" i="2"/>
  <c r="F235" i="2"/>
  <c r="G232" i="2"/>
  <c r="F232" i="2"/>
  <c r="G231" i="2"/>
  <c r="F231" i="2"/>
  <c r="G230" i="2"/>
  <c r="F230" i="2"/>
  <c r="G229" i="2"/>
  <c r="F229" i="2"/>
  <c r="G227" i="2"/>
  <c r="F227" i="2"/>
  <c r="G226" i="2"/>
  <c r="F226" i="2"/>
  <c r="G222" i="2"/>
  <c r="F222" i="2"/>
  <c r="G219" i="2"/>
  <c r="F219" i="2"/>
  <c r="G218" i="2"/>
  <c r="F218" i="2"/>
  <c r="G217" i="2"/>
  <c r="F217" i="2"/>
  <c r="G214" i="2"/>
  <c r="F214" i="2"/>
  <c r="G213" i="2"/>
  <c r="F213" i="2"/>
  <c r="G212" i="2"/>
  <c r="F212" i="2"/>
  <c r="G211" i="2"/>
  <c r="F211" i="2"/>
  <c r="G210" i="2"/>
  <c r="F210" i="2"/>
  <c r="G209" i="2"/>
  <c r="F209" i="2"/>
  <c r="G208" i="2"/>
  <c r="F208" i="2"/>
  <c r="G207" i="2"/>
  <c r="F207" i="2"/>
  <c r="G206" i="2"/>
  <c r="F206" i="2"/>
  <c r="G205" i="2"/>
  <c r="F205" i="2"/>
  <c r="G204" i="2"/>
  <c r="F204" i="2"/>
  <c r="G203" i="2"/>
  <c r="F203" i="2"/>
  <c r="G202" i="2"/>
  <c r="F202" i="2"/>
  <c r="G201" i="2"/>
  <c r="F201" i="2"/>
  <c r="G199" i="2"/>
  <c r="F199" i="2"/>
  <c r="G198" i="2"/>
  <c r="F198" i="2"/>
  <c r="G194" i="2"/>
  <c r="F194" i="2"/>
  <c r="G193" i="2"/>
  <c r="F193" i="2"/>
  <c r="G192" i="2"/>
  <c r="F192" i="2"/>
  <c r="G191" i="2"/>
  <c r="F191" i="2"/>
  <c r="G190" i="2"/>
  <c r="F190" i="2"/>
  <c r="G189" i="2"/>
  <c r="G188" i="2"/>
  <c r="G185" i="2"/>
  <c r="F185" i="2"/>
  <c r="G182" i="2"/>
  <c r="G181" i="2"/>
  <c r="G179" i="2"/>
  <c r="F179" i="2"/>
  <c r="G177" i="2"/>
  <c r="F177" i="2"/>
  <c r="G176" i="2"/>
  <c r="F176" i="2"/>
  <c r="G170" i="2"/>
  <c r="F170" i="2"/>
  <c r="G169" i="2"/>
  <c r="F169" i="2"/>
  <c r="G168" i="2"/>
  <c r="F168" i="2"/>
  <c r="G167" i="2"/>
  <c r="G166" i="2"/>
  <c r="G165" i="2"/>
  <c r="F165" i="2"/>
  <c r="G164" i="2"/>
  <c r="F164" i="2"/>
  <c r="G163" i="2"/>
  <c r="F163" i="2"/>
  <c r="G162" i="2"/>
  <c r="F162" i="2"/>
  <c r="G157" i="2"/>
  <c r="F157" i="2"/>
  <c r="G156" i="2"/>
  <c r="F156" i="2"/>
  <c r="G155" i="2"/>
  <c r="F155" i="2"/>
  <c r="G153" i="2"/>
  <c r="F153" i="2"/>
  <c r="G150" i="2"/>
  <c r="F150" i="2"/>
  <c r="G149" i="2"/>
  <c r="F149" i="2"/>
  <c r="G148" i="2"/>
  <c r="F148" i="2"/>
  <c r="G147" i="2"/>
  <c r="F147" i="2"/>
  <c r="G144" i="2"/>
  <c r="F144" i="2"/>
  <c r="G143" i="2"/>
  <c r="F143" i="2"/>
  <c r="G142" i="2"/>
  <c r="F142" i="2"/>
  <c r="G141" i="2"/>
  <c r="F141" i="2"/>
  <c r="G140" i="2"/>
  <c r="F140" i="2"/>
  <c r="G138" i="2"/>
  <c r="F138" i="2"/>
  <c r="G137" i="2"/>
  <c r="F137" i="2"/>
  <c r="G136" i="2"/>
  <c r="F136" i="2"/>
  <c r="G135" i="2"/>
  <c r="F135" i="2"/>
  <c r="G134" i="2"/>
  <c r="F134" i="2"/>
  <c r="G133" i="2"/>
  <c r="G132" i="2"/>
  <c r="G131" i="2"/>
  <c r="F131" i="2"/>
  <c r="G127" i="2"/>
  <c r="F127" i="2"/>
  <c r="G126" i="2"/>
  <c r="F126" i="2"/>
  <c r="G124" i="2"/>
  <c r="F124" i="2"/>
  <c r="G123" i="2"/>
  <c r="F123" i="2"/>
  <c r="G122" i="2"/>
  <c r="F122" i="2"/>
  <c r="G121" i="2"/>
  <c r="F121" i="2"/>
  <c r="G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2" i="2"/>
  <c r="G100" i="2"/>
  <c r="G101" i="2"/>
  <c r="F101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F12" i="2"/>
  <c r="G12" i="2"/>
  <c r="F13" i="2"/>
  <c r="G13" i="2"/>
  <c r="C14" i="2"/>
  <c r="C13" i="2" s="1"/>
  <c r="F14" i="2"/>
  <c r="G14" i="2"/>
  <c r="F15" i="2"/>
  <c r="G15" i="2"/>
  <c r="F16" i="2"/>
  <c r="G16" i="2"/>
  <c r="C17" i="2"/>
  <c r="C16" i="2" s="1"/>
  <c r="F17" i="2"/>
  <c r="G17" i="2"/>
  <c r="F18" i="2"/>
  <c r="G18" i="2"/>
  <c r="F19" i="2"/>
  <c r="G19" i="2"/>
  <c r="F20" i="2"/>
  <c r="G20" i="2"/>
  <c r="C21" i="2"/>
  <c r="C20" i="2" s="1"/>
  <c r="C19" i="2" s="1"/>
  <c r="F21" i="2"/>
  <c r="G21" i="2"/>
  <c r="F22" i="2"/>
  <c r="G22" i="2"/>
  <c r="F23" i="2"/>
  <c r="G23" i="2"/>
  <c r="F24" i="2"/>
  <c r="G24" i="2"/>
  <c r="C25" i="2"/>
  <c r="C24" i="2" s="1"/>
  <c r="C23" i="2" s="1"/>
  <c r="F25" i="2"/>
  <c r="G25" i="2"/>
  <c r="F26" i="2"/>
  <c r="G26" i="2"/>
  <c r="F27" i="2"/>
  <c r="G27" i="2"/>
  <c r="F28" i="2"/>
  <c r="G28" i="2"/>
  <c r="C29" i="2"/>
  <c r="C28" i="2" s="1"/>
  <c r="F29" i="2"/>
  <c r="G29" i="2"/>
  <c r="F30" i="2"/>
  <c r="G30" i="2"/>
  <c r="F31" i="2"/>
  <c r="G31" i="2"/>
  <c r="C32" i="2"/>
  <c r="C31" i="2" s="1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G41" i="2"/>
  <c r="G42" i="2"/>
  <c r="B43" i="2"/>
  <c r="F43" i="2" s="1"/>
  <c r="C43" i="2"/>
  <c r="G43" i="2"/>
  <c r="F44" i="2"/>
  <c r="G44" i="2"/>
  <c r="B45" i="2"/>
  <c r="F45" i="2" s="1"/>
  <c r="C45" i="2"/>
  <c r="G45" i="2"/>
  <c r="F46" i="2"/>
  <c r="G46" i="2"/>
  <c r="B47" i="2"/>
  <c r="F47" i="2" s="1"/>
  <c r="C47" i="2"/>
  <c r="G47" i="2"/>
  <c r="F48" i="2"/>
  <c r="G48" i="2"/>
  <c r="B53" i="2"/>
  <c r="F53" i="2" s="1"/>
  <c r="G53" i="2"/>
  <c r="F54" i="2"/>
  <c r="G54" i="2"/>
  <c r="F55" i="2"/>
  <c r="G55" i="2"/>
  <c r="F56" i="2"/>
  <c r="G56" i="2"/>
  <c r="F57" i="2"/>
  <c r="G57" i="2"/>
  <c r="B58" i="2"/>
  <c r="C58" i="2"/>
  <c r="D58" i="2"/>
  <c r="E58" i="2"/>
  <c r="F60" i="2"/>
  <c r="G60" i="2"/>
  <c r="F61" i="2"/>
  <c r="G61" i="2"/>
  <c r="F62" i="2"/>
  <c r="G62" i="2"/>
  <c r="C63" i="2"/>
  <c r="F63" i="2"/>
  <c r="G63" i="2"/>
  <c r="F64" i="2"/>
  <c r="G64" i="2"/>
  <c r="C65" i="2"/>
  <c r="F65" i="2"/>
  <c r="G65" i="2"/>
  <c r="F66" i="2"/>
  <c r="G66" i="2"/>
  <c r="F67" i="2"/>
  <c r="G67" i="2"/>
  <c r="F68" i="2"/>
  <c r="G68" i="2"/>
  <c r="C69" i="2"/>
  <c r="C68" i="2" s="1"/>
  <c r="F69" i="2"/>
  <c r="G69" i="2"/>
  <c r="F70" i="2"/>
  <c r="G70" i="2"/>
  <c r="F71" i="2"/>
  <c r="G71" i="2"/>
  <c r="C72" i="2"/>
  <c r="C71" i="2" s="1"/>
  <c r="F72" i="2"/>
  <c r="G72" i="2"/>
  <c r="F73" i="2"/>
  <c r="G73" i="2"/>
  <c r="F74" i="2"/>
  <c r="G74" i="2"/>
  <c r="F75" i="2"/>
  <c r="G75" i="2"/>
  <c r="C79" i="2"/>
  <c r="C75" i="2" s="1"/>
  <c r="C74" i="2" s="1"/>
  <c r="F79" i="2"/>
  <c r="G79" i="2"/>
  <c r="F80" i="2"/>
  <c r="G80" i="2"/>
  <c r="C85" i="2"/>
  <c r="C84" i="2" s="1"/>
  <c r="C83" i="2" s="1"/>
  <c r="C93" i="2"/>
  <c r="C95" i="2"/>
  <c r="C97" i="2"/>
  <c r="C101" i="2"/>
  <c r="C105" i="2"/>
  <c r="C104" i="2" s="1"/>
  <c r="C109" i="2"/>
  <c r="C108" i="2" s="1"/>
  <c r="C113" i="2"/>
  <c r="C112" i="2" s="1"/>
  <c r="C117" i="2"/>
  <c r="C119" i="2"/>
  <c r="C122" i="2"/>
  <c r="C126" i="2"/>
  <c r="C134" i="2"/>
  <c r="C136" i="2"/>
  <c r="C138" i="2"/>
  <c r="C142" i="2"/>
  <c r="C145" i="2"/>
  <c r="C148" i="2"/>
  <c r="C147" i="2" s="1"/>
  <c r="C151" i="2"/>
  <c r="C153" i="2"/>
  <c r="C159" i="2"/>
  <c r="C158" i="2" s="1"/>
  <c r="C164" i="2"/>
  <c r="C168" i="2"/>
  <c r="C177" i="2"/>
  <c r="C181" i="2"/>
  <c r="C188" i="2"/>
  <c r="C185" i="2" s="1"/>
  <c r="C191" i="2"/>
  <c r="C193" i="2"/>
  <c r="C196" i="2"/>
  <c r="C195" i="2" s="1"/>
  <c r="C199" i="2"/>
  <c r="C202" i="2"/>
  <c r="C205" i="2"/>
  <c r="C207" i="2"/>
  <c r="C210" i="2"/>
  <c r="C209" i="2" s="1"/>
  <c r="C213" i="2"/>
  <c r="C217" i="2"/>
  <c r="C224" i="2"/>
  <c r="C223" i="2" s="1"/>
  <c r="C227" i="2"/>
  <c r="C226" i="2" s="1"/>
  <c r="C233" i="2"/>
  <c r="C235" i="2"/>
  <c r="C238" i="2"/>
  <c r="C240" i="2"/>
  <c r="C246" i="2"/>
  <c r="C248" i="2"/>
  <c r="C251" i="2"/>
  <c r="C255" i="2"/>
  <c r="C254" i="2" s="1"/>
  <c r="C258" i="2"/>
  <c r="C257" i="2" s="1"/>
  <c r="C264" i="2"/>
  <c r="C266" i="2"/>
  <c r="C271" i="2"/>
  <c r="C270" i="2" s="1"/>
  <c r="C277" i="2"/>
  <c r="C276" i="2" s="1"/>
  <c r="C284" i="2"/>
  <c r="C283" i="2" s="1"/>
  <c r="C288" i="2"/>
  <c r="C287" i="2" s="1"/>
  <c r="C297" i="2"/>
  <c r="C292" i="2" s="1"/>
  <c r="C291" i="2" s="1"/>
  <c r="C12" i="2" l="1"/>
  <c r="G58" i="2"/>
  <c r="C176" i="2"/>
  <c r="F58" i="2"/>
  <c r="C245" i="2"/>
  <c r="C141" i="2"/>
  <c r="C163" i="2"/>
  <c r="C198" i="2"/>
  <c r="C42" i="2"/>
  <c r="C41" i="2" s="1"/>
  <c r="C204" i="2"/>
  <c r="C263" i="2"/>
  <c r="C262" i="2" s="1"/>
  <c r="C237" i="2"/>
  <c r="C150" i="2"/>
  <c r="C212" i="2"/>
  <c r="C116" i="2"/>
  <c r="C269" i="2"/>
  <c r="C232" i="2"/>
  <c r="C190" i="2"/>
  <c r="C131" i="2"/>
  <c r="C92" i="2"/>
  <c r="C91" i="2" s="1"/>
  <c r="C62" i="2"/>
  <c r="C61" i="2" s="1"/>
  <c r="C253" i="2"/>
  <c r="C27" i="2"/>
  <c r="B42" i="2"/>
  <c r="C57" i="1"/>
  <c r="C192" i="1"/>
  <c r="C210" i="1"/>
  <c r="C205" i="1"/>
  <c r="C95" i="1"/>
  <c r="C261" i="1"/>
  <c r="C259" i="1"/>
  <c r="C258" i="1" s="1"/>
  <c r="C257" i="1" s="1"/>
  <c r="C174" i="1"/>
  <c r="C148" i="1"/>
  <c r="C17" i="1"/>
  <c r="C162" i="2" l="1"/>
  <c r="C222" i="2"/>
  <c r="C115" i="2"/>
  <c r="F42" i="2"/>
  <c r="B41" i="2"/>
  <c r="F41" i="2" s="1"/>
  <c r="C256" i="1"/>
  <c r="C255" i="1" s="1"/>
  <c r="C254" i="1" s="1"/>
  <c r="C203" i="1"/>
  <c r="C278" i="1"/>
  <c r="C277" i="1" s="1"/>
  <c r="C268" i="1"/>
  <c r="C267" i="1" l="1"/>
  <c r="C266" i="1" s="1"/>
  <c r="C276" i="1"/>
  <c r="C233" i="1"/>
  <c r="C231" i="1"/>
  <c r="C222" i="1"/>
  <c r="C218" i="1"/>
  <c r="C216" i="1"/>
  <c r="C207" i="1"/>
  <c r="C202" i="1" s="1"/>
  <c r="C196" i="1"/>
  <c r="C194" i="1"/>
  <c r="C190" i="1"/>
  <c r="C186" i="1"/>
  <c r="C185" i="1" s="1"/>
  <c r="C184" i="1" s="1"/>
  <c r="C177" i="1"/>
  <c r="C170" i="1"/>
  <c r="C168" i="1"/>
  <c r="C164" i="1"/>
  <c r="C157" i="1"/>
  <c r="C153" i="1"/>
  <c r="C131" i="1"/>
  <c r="C129" i="1"/>
  <c r="C102" i="1"/>
  <c r="C99" i="1"/>
  <c r="C92" i="1"/>
  <c r="C89" i="1"/>
  <c r="C87" i="1"/>
  <c r="C83" i="1"/>
  <c r="C73" i="1"/>
  <c r="C67" i="1"/>
  <c r="C51" i="1"/>
  <c r="C47" i="1"/>
  <c r="C43" i="1"/>
  <c r="C38" i="1"/>
  <c r="C32" i="1"/>
  <c r="C29" i="1"/>
  <c r="C22" i="1"/>
  <c r="C20" i="1"/>
  <c r="C189" i="1" l="1"/>
  <c r="C230" i="1"/>
  <c r="C229" i="1" s="1"/>
  <c r="C265" i="1"/>
  <c r="C264" i="1" s="1"/>
  <c r="C263" i="1" s="1"/>
  <c r="C163" i="1"/>
  <c r="C162" i="1" s="1"/>
  <c r="C128" i="1"/>
  <c r="C127" i="1" s="1"/>
  <c r="C126" i="1" s="1"/>
  <c r="C125" i="1" s="1"/>
  <c r="C46" i="1"/>
  <c r="C28" i="1"/>
  <c r="C12" i="1"/>
  <c r="C82" i="1"/>
  <c r="C81" i="1" s="1"/>
  <c r="C145" i="1"/>
  <c r="C144" i="1" s="1"/>
  <c r="C215" i="1"/>
  <c r="C201" i="1"/>
  <c r="C188" i="1"/>
  <c r="C183" i="1" s="1"/>
  <c r="C182" i="1" s="1"/>
  <c r="C27" i="1" l="1"/>
  <c r="C10" i="1" s="1"/>
  <c r="C9" i="1" s="1"/>
  <c r="C8" i="1" s="1"/>
  <c r="C11" i="1"/>
  <c r="C143" i="1"/>
  <c r="C142" i="1" s="1"/>
  <c r="C214" i="1"/>
  <c r="C200" i="1" s="1"/>
  <c r="C199" i="1" s="1"/>
  <c r="C141" i="1" s="1"/>
  <c r="C7" i="1" l="1"/>
  <c r="C6" i="1" s="1"/>
  <c r="C5" i="1" s="1"/>
  <c r="C4" i="1" s="1"/>
</calcChain>
</file>

<file path=xl/sharedStrings.xml><?xml version="1.0" encoding="utf-8"?>
<sst xmlns="http://schemas.openxmlformats.org/spreadsheetml/2006/main" count="643" uniqueCount="135">
  <si>
    <t>Oznaka</t>
  </si>
  <si>
    <t>Ostvarenje preth. god. (1)</t>
  </si>
  <si>
    <t>Izvorni plan (2.)</t>
  </si>
  <si>
    <t>Tekući plan (3.)</t>
  </si>
  <si>
    <t>Ostvarenje (4.)</t>
  </si>
  <si>
    <t>SVEUKUPNO RASHODI I IZDACI</t>
  </si>
  <si>
    <t>1008001 PRORAČUN PRIMORSKO-GORANSKA ŽUPANIJE</t>
  </si>
  <si>
    <t>Glava: 3 ŽUPANIJSKE USTANOVE OSNOVNOG ŠKOLSTVA</t>
  </si>
  <si>
    <t>10653 OŠ MARIA MARTINOLIĆA MALI LOŠINJ</t>
  </si>
  <si>
    <t>Program: 5301 Osnovnoškolsko obrazovanje</t>
  </si>
  <si>
    <t>A 530101 Osiguravanje uvjeta rada</t>
  </si>
  <si>
    <t>Funk. klas: 0912 Osnovno obrazovanje</t>
  </si>
  <si>
    <t>Izvor: 3 VLASTITI PRIHODI</t>
  </si>
  <si>
    <t>Izvor: 32 Vlastiti prihodi - proračunski korisnici</t>
  </si>
  <si>
    <t>312 Ostali rashodi za zaposlene</t>
  </si>
  <si>
    <t>3121 Ostali rashodi za zaposlene</t>
  </si>
  <si>
    <t>322 Rashodi za materijal i energiju</t>
  </si>
  <si>
    <t>3221 Uredski materijal i ostali materijalni rashodi</t>
  </si>
  <si>
    <t>323 Rashodi za usluge</t>
  </si>
  <si>
    <t>3231 Usluge telefona, pošte i prijevoza</t>
  </si>
  <si>
    <t>3234 Komunalne usluge</t>
  </si>
  <si>
    <t>329 Ostali nespomenuti rashodi poslovanja</t>
  </si>
  <si>
    <t>3299 Ostali nespomenuti rashodi poslovanja</t>
  </si>
  <si>
    <t>343 Ostali financijski rashodi</t>
  </si>
  <si>
    <t>3433 Zatezne kamate</t>
  </si>
  <si>
    <t>Izvor: 38 Prenesena sredstva - vlastiti prihodi proračunskih korisnika</t>
  </si>
  <si>
    <t>Izvor: 4 PRIHODI ZA POSEBNE NAMJENE</t>
  </si>
  <si>
    <t>Izvor: 43 Prihodi za posebne namjene - proračunski korisnici</t>
  </si>
  <si>
    <t>321 Naknade troškova zaposlenima</t>
  </si>
  <si>
    <t>3211 Službena putovanja</t>
  </si>
  <si>
    <t>3213 Stručno usavršavanje zaposlenika</t>
  </si>
  <si>
    <t>3222 Materijal i sirovine</t>
  </si>
  <si>
    <t>3223 Energija</t>
  </si>
  <si>
    <t>3225 Sitni inventar i auto gume</t>
  </si>
  <si>
    <t>3227 Službena, radna i zaštitna odjeća i obuća</t>
  </si>
  <si>
    <t>3232 Usluge tekućeg i investicijskog održavanja</t>
  </si>
  <si>
    <t>3236 Zdravstvene i veterinarske usluge</t>
  </si>
  <si>
    <t>3239 Ostale usluge</t>
  </si>
  <si>
    <t>3293 Reprezentacija</t>
  </si>
  <si>
    <t>Izvor: 44 Prihodi za decentralizirane funkcije</t>
  </si>
  <si>
    <t>3214 Ostale naknade troškova zaposlenima</t>
  </si>
  <si>
    <t>3224 Materijal i dijelovi za tekuće i investicijsko održavanje</t>
  </si>
  <si>
    <t>3233 Usluge promidžbe i informiranja</t>
  </si>
  <si>
    <t>3237 Intelektualne i osobne usluge</t>
  </si>
  <si>
    <t>3238 Računalne usluge</t>
  </si>
  <si>
    <t>3292 Premije osiguranja</t>
  </si>
  <si>
    <t>3294 Članarine i norme</t>
  </si>
  <si>
    <t>3295 Pristojbe i naknade</t>
  </si>
  <si>
    <t>3431 Bankarske usluge i usluge platnog prometa</t>
  </si>
  <si>
    <t>Izvor: 48 Prenesena sredstva - namjenski prihodi</t>
  </si>
  <si>
    <t>Izvor: 5 POMOĆI</t>
  </si>
  <si>
    <t>Izvor: 52 Pomoći - proračunski korisnici</t>
  </si>
  <si>
    <t>311 Plaće (Bruto)</t>
  </si>
  <si>
    <t>3111 Plaće za redovan rad</t>
  </si>
  <si>
    <t>3113 Plaće za prekovremeni rad</t>
  </si>
  <si>
    <t>3114 Plaće za posebne uvjete rada</t>
  </si>
  <si>
    <t>313 Doprinosi na plaće</t>
  </si>
  <si>
    <t>3132 Doprinosi za obvezno zdravstveno osiguranje</t>
  </si>
  <si>
    <t>3133 Doprinosi za obvezno osiguranje u slučaju nezaposlenosti</t>
  </si>
  <si>
    <t>3212 Naknade za prijevoz, za rad na terenu i odvojeni život</t>
  </si>
  <si>
    <t>3296 Troškovi sudskih postupaka</t>
  </si>
  <si>
    <t>372 Ostale naknade građanima i kućanstvima iz proračuna</t>
  </si>
  <si>
    <t>3722 Naknade građanima i kućanstvima u naravi</t>
  </si>
  <si>
    <t>Izvor: 58 Prenesena sredstva - pomoći</t>
  </si>
  <si>
    <t>Izvor: 6 DONACIJE</t>
  </si>
  <si>
    <t>Izvor: 62 Donacije - proračunski korisnici</t>
  </si>
  <si>
    <t>Izvor: 68 Prenesena sredstva - donacije</t>
  </si>
  <si>
    <t>A 530106 Nabava udžbenika za učenike OŠ</t>
  </si>
  <si>
    <t>424 Knjige, umjetnička djela i ostale izložbene vrijednosti</t>
  </si>
  <si>
    <t>4241 Knjige</t>
  </si>
  <si>
    <t>A 530107 Prehrana za učenike u osnovnim školama</t>
  </si>
  <si>
    <t>Program: 5302 Unapređenje kvalitete odgojno obrazovnog sustava</t>
  </si>
  <si>
    <t>A 530202 Produženi boravak učenika-putnika</t>
  </si>
  <si>
    <t>422 Postrojenja i oprema</t>
  </si>
  <si>
    <t>4227 Uređaji, strojevi i oprema za ostale namjene</t>
  </si>
  <si>
    <t>A 530209 Sufinanciranje rada pomoćnika u nastavi</t>
  </si>
  <si>
    <t>Izvor: 1 OPĆI PRIHODI I PRIMICI</t>
  </si>
  <si>
    <t>Izvor: 11 Opći prihodi i primici</t>
  </si>
  <si>
    <t>Izvor: 51 Pomoći</t>
  </si>
  <si>
    <t>A 530222 Programi školskog kurikuluma</t>
  </si>
  <si>
    <t>A 530233 Projekt "Školska shema" - EU</t>
  </si>
  <si>
    <t>T 530238 Jedna voćka za svakog prvašića</t>
  </si>
  <si>
    <t>Program: 5306 Obilježavanje postignuća učenika i nastavnika</t>
  </si>
  <si>
    <t>A 530604 Natjecanja i smotre</t>
  </si>
  <si>
    <t>Funk. klas: 0980 Usluge obrazovanja koje nisu drugdje svrstane</t>
  </si>
  <si>
    <t>Program: 5308 Kapitalna ulaganja u odgojno obrazovnu infrastrukturu</t>
  </si>
  <si>
    <t>K 530801 Opremanje ustanova školstva</t>
  </si>
  <si>
    <t>4221 Uredska oprema i namještaj</t>
  </si>
  <si>
    <t>4223 Oprema za održavanje i zaštitu</t>
  </si>
  <si>
    <t>4226 Sportska i glazbena oprema</t>
  </si>
  <si>
    <t>3235 Zakupnine i najamnine</t>
  </si>
  <si>
    <t>SVEUKUPNO RASHODI</t>
  </si>
  <si>
    <t>SVEUKUPNO PRIHODI</t>
  </si>
  <si>
    <t>922 Višak prihoda prethodna godina</t>
  </si>
  <si>
    <t>6831 Ostali prihodi</t>
  </si>
  <si>
    <t>683 Ostali prihodi</t>
  </si>
  <si>
    <t>6711 Prihodi iz nadležnog proračuna za financiranje rashoda poslovanja</t>
  </si>
  <si>
    <t>671 Prihodi iz nadležnog proračuna za financiranje redovne djelatnosti proračunskih korisnika</t>
  </si>
  <si>
    <t>6632 Kapitalne donacije</t>
  </si>
  <si>
    <t>6631 Tekuće donacije</t>
  </si>
  <si>
    <t>663 Donacije od pravnih i fizičkih osoba izvan općeg proračuna i povrat donacija po protestiranim jamstvima</t>
  </si>
  <si>
    <t>6615 Prihodi od pruženih usluga</t>
  </si>
  <si>
    <t>6614 Prihodi od prodaje proizvoda i robe</t>
  </si>
  <si>
    <t>661 Prihodi od prodaje proizvoda i robe te pruženih usluga</t>
  </si>
  <si>
    <t>6526 Ostali nespomenuti prihodi</t>
  </si>
  <si>
    <t>652 Prihodi po posebnim propisima</t>
  </si>
  <si>
    <t>6413 Kamate na oročena sredstva i depozite po viđenju</t>
  </si>
  <si>
    <t>641 Prihodi od financijske imovine</t>
  </si>
  <si>
    <t>6362 Kapitalne pomoći proračunskim korisnicima iz proračuna koji im nije nadležan</t>
  </si>
  <si>
    <t>6361 Tekuće pomoći proračunskim korisnicima iz proračuna koji im nije nadležan</t>
  </si>
  <si>
    <t>636 Pomoći proračunskim korisnicima iz proračuna koji im nije nadležan</t>
  </si>
  <si>
    <t>A. RAČUN PRIHODA I RASHODA</t>
  </si>
  <si>
    <t>Indeks 4./3. (6.)</t>
  </si>
  <si>
    <t>Indeks 4./1. (5.)</t>
  </si>
  <si>
    <t>I. OPĆI DIO KONSOLIDIRANOG PRORAČUNA za razdoblje od 01.01.2023. do 30.06.2023.</t>
  </si>
  <si>
    <t>B. RAČUN FINANCIRANJA</t>
  </si>
  <si>
    <t>8 Primici od financijske imovine i zaduživanja</t>
  </si>
  <si>
    <t>5  Izdaci za financijsku imovinu i otplate zajmova</t>
  </si>
  <si>
    <t>SVEUKUPNO FINANCIRANJE</t>
  </si>
  <si>
    <t>Na temelju Zakona o proračunu ("Narodne novine“ 144/21),i Pravilnika o polugodišnjem i godišnjem izvještaju o izvršenju proračuna ("Narodne novine" 24/13, 102/17 i 1/20, 147/20) OŠ MARIA MARTINOLIĆA Mali Lošnj podnosi Školskom odboru:</t>
  </si>
  <si>
    <t>PRIJEDLOG POLUGODIŠNJEG  IZVJEŠTAJA O IZVRŠENJU FINANCIJSKOG PLANA ZA 2023. GODINU</t>
  </si>
  <si>
    <t>Ostvarenje prihoda 48,90 % i rashoda 48.29 % je u skladu sa očekivanim / pola godine</t>
  </si>
  <si>
    <t>Sumarno izvršenje po programima</t>
  </si>
  <si>
    <t>Nabava udžbenika vrši se pred početak nove školske godine - osim u slućajevima naknadnog upisa učenika - oćekuje se izvršenje bilzu 100% do0 kraja godine</t>
  </si>
  <si>
    <t>Jedna voćka za svakog prvašića je novi program koji je kasnio sa poćetkom provedbe pa je manje izvršenje, očekuje se povećanje do kraja godine</t>
  </si>
  <si>
    <t>Opremanje ustanova školstva većino se odvija preko ljenih praznika dok učenika nema u školi.</t>
  </si>
  <si>
    <t xml:space="preserve">Izvršenje preko 50% (izvršenje u odnosu na tekući plan) nije potrebno objašnjenje </t>
  </si>
  <si>
    <t>Veća odstupanja izvršenje prethodna i tekuća godina</t>
  </si>
  <si>
    <t>Produženi boravak porast plaća djelatnika i porast cijna prehrane učenika</t>
  </si>
  <si>
    <t>Pomočnici u nastavi - u škjolskoj godni 2022./23. PGŽ osigurala dodatna sredstva za povečanje plaća pomoćnika u nastavi, također 1 pomoćnik više u odnosu na prethodnu školsku godinu</t>
  </si>
  <si>
    <t>Veće izmjene tekućeg u odnosu na izvorni plan.</t>
  </si>
  <si>
    <t>Prehrana učenika - Odluka Vlade da ministarstvo financira učenićke marende za sve učenike u osnovnoj školi sutpla je na ns snagu nakon što je škola napravila izvorni plan za 2023. g (plan za 2023. g. rađen je početkom listiopada 2022. g.)</t>
  </si>
  <si>
    <t>Jedna voćka za svakog prvašića - program pokrenut tijekom veljaće 2023 .g</t>
  </si>
  <si>
    <t>Opremanje ustanova školsktva - primljene donacije koje nisu bile poznate u vrijeme izrade izvornog plana. Dio viška 2022. namijenjen je za opremanje u 2023. g</t>
  </si>
  <si>
    <t xml:space="preserve">II. POSEBNI DIO KONSOLIDIRANOG PRORAČUNA za razdoblje od 01.01.2023. do 30.06.2023.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</si>
</sst>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color rgb="FF802AF2"/>
      <name val="Arial"/>
      <family val="2"/>
    </font>
    <font>
      <sz val="10"/>
      <color rgb="FF802AF2"/>
      <name val="Arial"/>
      <family val="2"/>
    </font>
    <font>
      <sz val="11"/>
      <color rgb="FF9C6500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64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10" xfId="0" applyFont="1" applyBorder="1" applyAlignment="1">
      <alignment horizontal="center" vertical="center" wrapText="1" indent="1"/>
    </xf>
    <xf numFmtId="0" fontId="20" fillId="33" borderId="11" xfId="0" applyFont="1" applyFill="1" applyBorder="1" applyAlignment="1">
      <alignment horizontal="left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0" fontId="22" fillId="34" borderId="11" xfId="0" applyFont="1" applyFill="1" applyBorder="1" applyAlignment="1">
      <alignment horizontal="left" wrapText="1" indent="1"/>
    </xf>
    <xf numFmtId="0" fontId="21" fillId="35" borderId="11" xfId="0" applyFont="1" applyFill="1" applyBorder="1" applyAlignment="1">
      <alignment horizontal="left" wrapText="1" indent="1"/>
    </xf>
    <xf numFmtId="4" fontId="21" fillId="35" borderId="11" xfId="0" applyNumberFormat="1" applyFont="1" applyFill="1" applyBorder="1" applyAlignment="1">
      <alignment horizontal="right" wrapText="1" indent="1"/>
    </xf>
    <xf numFmtId="0" fontId="23" fillId="35" borderId="11" xfId="0" applyFont="1" applyFill="1" applyBorder="1" applyAlignment="1">
      <alignment horizontal="left" wrapText="1" indent="1"/>
    </xf>
    <xf numFmtId="0" fontId="23" fillId="35" borderId="11" xfId="0" applyFont="1" applyFill="1" applyBorder="1" applyAlignment="1">
      <alignment horizontal="left" wrapText="1" indent="2"/>
    </xf>
    <xf numFmtId="0" fontId="22" fillId="35" borderId="11" xfId="0" applyFont="1" applyFill="1" applyBorder="1" applyAlignment="1">
      <alignment horizontal="left" wrapText="1" indent="3"/>
    </xf>
    <xf numFmtId="0" fontId="22" fillId="35" borderId="11" xfId="0" applyFont="1" applyFill="1" applyBorder="1" applyAlignment="1">
      <alignment horizontal="left" wrapText="1" indent="5"/>
    </xf>
    <xf numFmtId="0" fontId="21" fillId="35" borderId="11" xfId="0" applyFont="1" applyFill="1" applyBorder="1" applyAlignment="1">
      <alignment horizontal="left" wrapText="1" indent="5"/>
    </xf>
    <xf numFmtId="4" fontId="21" fillId="35" borderId="11" xfId="0" applyNumberFormat="1" applyFont="1" applyFill="1" applyBorder="1" applyAlignment="1">
      <alignment horizontal="left" wrapText="1" indent="1"/>
    </xf>
    <xf numFmtId="4" fontId="18" fillId="0" borderId="0" xfId="0" applyNumberFormat="1" applyFont="1" applyAlignment="1">
      <alignment horizontal="left" indent="1"/>
    </xf>
    <xf numFmtId="4" fontId="20" fillId="33" borderId="11" xfId="0" applyNumberFormat="1" applyFont="1" applyFill="1" applyBorder="1" applyAlignment="1">
      <alignment horizontal="left" wrapText="1" indent="1"/>
    </xf>
    <xf numFmtId="0" fontId="21" fillId="35" borderId="11" xfId="0" applyFont="1" applyFill="1" applyBorder="1" applyAlignment="1">
      <alignment horizontal="left" wrapText="1" indent="3"/>
    </xf>
    <xf numFmtId="4" fontId="24" fillId="35" borderId="11" xfId="0" applyNumberFormat="1" applyFont="1" applyFill="1" applyBorder="1" applyAlignment="1">
      <alignment horizontal="right" wrapText="1" indent="1"/>
    </xf>
    <xf numFmtId="0" fontId="24" fillId="35" borderId="11" xfId="0" applyFont="1" applyFill="1" applyBorder="1" applyAlignment="1">
      <alignment horizontal="left" wrapText="1" indent="2"/>
    </xf>
    <xf numFmtId="0" fontId="24" fillId="35" borderId="11" xfId="0" applyFont="1" applyFill="1" applyBorder="1" applyAlignment="1">
      <alignment horizontal="left" wrapText="1" indent="1"/>
    </xf>
    <xf numFmtId="4" fontId="25" fillId="35" borderId="11" xfId="0" applyNumberFormat="1" applyFont="1" applyFill="1" applyBorder="1" applyAlignment="1">
      <alignment horizontal="left" wrapText="1" indent="1"/>
    </xf>
    <xf numFmtId="4" fontId="24" fillId="35" borderId="11" xfId="0" applyNumberFormat="1" applyFont="1" applyFill="1" applyBorder="1" applyAlignment="1">
      <alignment horizontal="left" wrapText="1" indent="1"/>
    </xf>
    <xf numFmtId="4" fontId="21" fillId="0" borderId="11" xfId="0" applyNumberFormat="1" applyFont="1" applyBorder="1" applyAlignment="1">
      <alignment horizontal="right" wrapText="1" indent="1"/>
    </xf>
    <xf numFmtId="164" fontId="20" fillId="33" borderId="11" xfId="0" applyNumberFormat="1" applyFont="1" applyFill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3"/>
    </xf>
    <xf numFmtId="0" fontId="21" fillId="0" borderId="11" xfId="0" applyFont="1" applyBorder="1" applyAlignment="1">
      <alignment horizontal="left" wrapText="1" indent="3"/>
    </xf>
    <xf numFmtId="2" fontId="18" fillId="0" borderId="0" xfId="0" applyNumberFormat="1" applyFont="1" applyAlignment="1">
      <alignment horizontal="left" indent="1"/>
    </xf>
    <xf numFmtId="4" fontId="24" fillId="0" borderId="11" xfId="0" applyNumberFormat="1" applyFont="1" applyBorder="1" applyAlignment="1">
      <alignment horizontal="right" wrapText="1" indent="1"/>
    </xf>
    <xf numFmtId="0" fontId="24" fillId="0" borderId="11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2"/>
    </xf>
    <xf numFmtId="0" fontId="30" fillId="35" borderId="11" xfId="0" applyFont="1" applyFill="1" applyBorder="1" applyAlignment="1">
      <alignment horizontal="left" wrapText="1"/>
    </xf>
    <xf numFmtId="4" fontId="20" fillId="33" borderId="11" xfId="0" applyNumberFormat="1" applyFont="1" applyFill="1" applyBorder="1" applyAlignment="1">
      <alignment horizontal="right" wrapText="1"/>
    </xf>
    <xf numFmtId="4" fontId="22" fillId="0" borderId="11" xfId="0" applyNumberFormat="1" applyFont="1" applyFill="1" applyBorder="1" applyAlignment="1">
      <alignment horizontal="right" wrapText="1"/>
    </xf>
    <xf numFmtId="4" fontId="23" fillId="35" borderId="11" xfId="0" applyNumberFormat="1" applyFont="1" applyFill="1" applyBorder="1" applyAlignment="1">
      <alignment horizontal="right" wrapText="1"/>
    </xf>
    <xf numFmtId="4" fontId="22" fillId="35" borderId="11" xfId="0" applyNumberFormat="1" applyFont="1" applyFill="1" applyBorder="1" applyAlignment="1">
      <alignment horizontal="right" wrapText="1"/>
    </xf>
    <xf numFmtId="0" fontId="32" fillId="0" borderId="0" xfId="0" applyFont="1"/>
    <xf numFmtId="4" fontId="21" fillId="0" borderId="11" xfId="0" applyNumberFormat="1" applyFont="1" applyFill="1" applyBorder="1" applyAlignment="1">
      <alignment horizontal="right" wrapText="1"/>
    </xf>
    <xf numFmtId="4" fontId="31" fillId="35" borderId="12" xfId="0" applyNumberFormat="1" applyFont="1" applyFill="1" applyBorder="1" applyAlignment="1">
      <alignment horizontal="right" wrapText="1"/>
    </xf>
    <xf numFmtId="4" fontId="21" fillId="35" borderId="11" xfId="0" applyNumberFormat="1" applyFont="1" applyFill="1" applyBorder="1" applyAlignment="1">
      <alignment horizontal="right" wrapText="1"/>
    </xf>
    <xf numFmtId="4" fontId="22" fillId="34" borderId="11" xfId="0" applyNumberFormat="1" applyFont="1" applyFill="1" applyBorder="1" applyAlignment="1">
      <alignment horizontal="right" wrapText="1"/>
    </xf>
    <xf numFmtId="0" fontId="0" fillId="0" borderId="0" xfId="0"/>
    <xf numFmtId="4" fontId="28" fillId="35" borderId="11" xfId="0" applyNumberFormat="1" applyFont="1" applyFill="1" applyBorder="1" applyAlignment="1">
      <alignment horizontal="right" wrapText="1" indent="1"/>
    </xf>
    <xf numFmtId="4" fontId="29" fillId="35" borderId="11" xfId="0" applyNumberFormat="1" applyFont="1" applyFill="1" applyBorder="1" applyAlignment="1">
      <alignment horizontal="right" wrapText="1" indent="1"/>
    </xf>
    <xf numFmtId="0" fontId="31" fillId="0" borderId="0" xfId="0" applyFont="1"/>
    <xf numFmtId="0" fontId="33" fillId="0" borderId="0" xfId="0" applyFont="1"/>
    <xf numFmtId="0" fontId="19" fillId="0" borderId="13" xfId="0" applyFont="1" applyBorder="1" applyAlignment="1">
      <alignment horizontal="center" vertical="center" wrapText="1" indent="1"/>
    </xf>
    <xf numFmtId="0" fontId="31" fillId="35" borderId="14" xfId="0" applyFont="1" applyFill="1" applyBorder="1" applyAlignment="1">
      <alignment horizontal="left" wrapText="1" indent="2"/>
    </xf>
    <xf numFmtId="4" fontId="31" fillId="35" borderId="15" xfId="0" applyNumberFormat="1" applyFont="1" applyFill="1" applyBorder="1" applyAlignment="1">
      <alignment horizontal="right" wrapText="1"/>
    </xf>
    <xf numFmtId="4" fontId="31" fillId="36" borderId="16" xfId="0" applyNumberFormat="1" applyFont="1" applyFill="1" applyBorder="1" applyAlignment="1">
      <alignment horizontal="right" wrapText="1"/>
    </xf>
    <xf numFmtId="0" fontId="31" fillId="35" borderId="17" xfId="0" applyFont="1" applyFill="1" applyBorder="1" applyAlignment="1">
      <alignment horizontal="left" wrapText="1" indent="2"/>
    </xf>
    <xf numFmtId="4" fontId="31" fillId="36" borderId="18" xfId="0" applyNumberFormat="1" applyFont="1" applyFill="1" applyBorder="1" applyAlignment="1">
      <alignment horizontal="right" wrapText="1"/>
    </xf>
    <xf numFmtId="0" fontId="31" fillId="35" borderId="19" xfId="0" applyFont="1" applyFill="1" applyBorder="1" applyAlignment="1">
      <alignment horizontal="left" wrapText="1" indent="2"/>
    </xf>
    <xf numFmtId="4" fontId="31" fillId="35" borderId="20" xfId="0" applyNumberFormat="1" applyFont="1" applyFill="1" applyBorder="1" applyAlignment="1">
      <alignment horizontal="right" wrapText="1"/>
    </xf>
    <xf numFmtId="4" fontId="31" fillId="36" borderId="21" xfId="0" applyNumberFormat="1" applyFont="1" applyFill="1" applyBorder="1" applyAlignment="1">
      <alignment horizontal="right" wrapText="1"/>
    </xf>
    <xf numFmtId="4" fontId="31" fillId="37" borderId="15" xfId="0" applyNumberFormat="1" applyFont="1" applyFill="1" applyBorder="1" applyAlignment="1">
      <alignment horizontal="right" wrapText="1"/>
    </xf>
    <xf numFmtId="4" fontId="31" fillId="37" borderId="12" xfId="0" applyNumberFormat="1" applyFont="1" applyFill="1" applyBorder="1" applyAlignment="1">
      <alignment horizontal="right" wrapText="1"/>
    </xf>
    <xf numFmtId="4" fontId="31" fillId="37" borderId="20" xfId="0" applyNumberFormat="1" applyFont="1" applyFill="1" applyBorder="1" applyAlignment="1">
      <alignment horizontal="right" wrapText="1"/>
    </xf>
    <xf numFmtId="4" fontId="30" fillId="35" borderId="11" xfId="0" applyNumberFormat="1" applyFont="1" applyFill="1" applyBorder="1" applyAlignment="1">
      <alignment wrapText="1"/>
    </xf>
    <xf numFmtId="0" fontId="27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1" fillId="35" borderId="0" xfId="0" applyFont="1" applyFill="1" applyBorder="1" applyAlignment="1">
      <alignment horizontal="left" wrapText="1"/>
    </xf>
    <xf numFmtId="0" fontId="31" fillId="0" borderId="0" xfId="0" applyFont="1" applyAlignment="1">
      <alignment horizontal="left" wrapText="1"/>
    </xf>
  </cellXfs>
  <cellStyles count="49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1 2" xfId="43" xr:uid="{814498C3-DD59-4945-A0F6-62A137FAF9ED}"/>
    <cellStyle name="60% - Isticanje2" xfId="25" builtinId="36" customBuiltin="1"/>
    <cellStyle name="60% - Isticanje2 2" xfId="44" xr:uid="{7D1BB566-46EA-4784-AA2C-ED63C2527870}"/>
    <cellStyle name="60% - Isticanje3" xfId="29" builtinId="40" customBuiltin="1"/>
    <cellStyle name="60% - Isticanje3 2" xfId="45" xr:uid="{E67173E2-DD24-491F-8F0C-4BB0459AC2C2}"/>
    <cellStyle name="60% - Isticanje4" xfId="33" builtinId="44" customBuiltin="1"/>
    <cellStyle name="60% - Isticanje4 2" xfId="46" xr:uid="{5883223C-D5CB-4217-B065-42A6802D854C}"/>
    <cellStyle name="60% - Isticanje5" xfId="37" builtinId="48" customBuiltin="1"/>
    <cellStyle name="60% - Isticanje5 2" xfId="47" xr:uid="{CB096E7E-31C1-4345-986B-C68B68BA4D0A}"/>
    <cellStyle name="60% - Isticanje6" xfId="41" builtinId="52" customBuiltin="1"/>
    <cellStyle name="60% - Isticanje6 2" xfId="48" xr:uid="{E5CE8A48-3AF7-4100-9129-EB4366481425}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eutralno 2" xfId="42" xr:uid="{DDA6EC78-A6FA-4F8C-A2FA-EFA9FC68C367}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BFAC9-3538-4F61-839C-82D6926EEC34}">
  <dimension ref="A1:P309"/>
  <sheetViews>
    <sheetView showGridLines="0" tabSelected="1" zoomScale="110" zoomScaleNormal="110" workbookViewId="0">
      <selection activeCell="J7" sqref="J7"/>
    </sheetView>
  </sheetViews>
  <sheetFormatPr defaultColWidth="9.140625" defaultRowHeight="11.25" x14ac:dyDescent="0.15"/>
  <cols>
    <col min="1" max="1" width="55.7109375" style="1" customWidth="1"/>
    <col min="2" max="2" width="19.5703125" style="1" customWidth="1"/>
    <col min="3" max="3" width="20.140625" style="1" customWidth="1"/>
    <col min="4" max="4" width="16.7109375" style="1" customWidth="1"/>
    <col min="5" max="5" width="17" style="1" customWidth="1"/>
    <col min="6" max="7" width="14.28515625" style="1" customWidth="1"/>
    <col min="8" max="8" width="0.7109375" style="1" customWidth="1"/>
    <col min="9" max="9" width="13.42578125" style="1" customWidth="1"/>
    <col min="10" max="10" width="14.42578125" style="1" customWidth="1"/>
    <col min="11" max="11" width="15.140625" style="1" customWidth="1"/>
    <col min="12" max="12" width="14.5703125" style="1" customWidth="1"/>
    <col min="13" max="13" width="12.28515625" style="1" customWidth="1"/>
    <col min="14" max="14" width="11.42578125" style="1" bestFit="1" customWidth="1"/>
    <col min="15" max="15" width="9.140625" style="1"/>
    <col min="16" max="16" width="12" style="1" bestFit="1" customWidth="1"/>
    <col min="17" max="16384" width="9.140625" style="1"/>
  </cols>
  <sheetData>
    <row r="1" spans="1:7" x14ac:dyDescent="0.15">
      <c r="A1" s="58" t="s">
        <v>119</v>
      </c>
      <c r="B1" s="59"/>
      <c r="C1" s="59"/>
      <c r="D1" s="59"/>
      <c r="E1" s="59"/>
      <c r="F1" s="59"/>
      <c r="G1" s="59"/>
    </row>
    <row r="2" spans="1:7" x14ac:dyDescent="0.15">
      <c r="A2" s="59"/>
      <c r="B2" s="59"/>
      <c r="C2" s="59"/>
      <c r="D2" s="59"/>
      <c r="E2" s="59"/>
      <c r="F2" s="59"/>
      <c r="G2" s="59"/>
    </row>
    <row r="4" spans="1:7" ht="15" x14ac:dyDescent="0.25">
      <c r="A4" s="60" t="s">
        <v>120</v>
      </c>
      <c r="B4" s="61"/>
      <c r="C4" s="61"/>
      <c r="D4" s="61"/>
      <c r="E4" s="61"/>
      <c r="F4" s="61"/>
      <c r="G4" s="61"/>
    </row>
    <row r="8" spans="1:7" x14ac:dyDescent="0.15">
      <c r="A8" s="1" t="s">
        <v>114</v>
      </c>
    </row>
    <row r="9" spans="1:7" ht="12" thickBot="1" x14ac:dyDescent="0.2"/>
    <row r="10" spans="1:7" ht="39.75" customHeight="1" thickBot="1" x14ac:dyDescent="0.2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113</v>
      </c>
      <c r="G10" s="2" t="s">
        <v>112</v>
      </c>
    </row>
    <row r="11" spans="1:7" ht="12.75" x14ac:dyDescent="0.2">
      <c r="A11" s="15" t="s">
        <v>111</v>
      </c>
      <c r="B11" s="4"/>
      <c r="C11" s="4"/>
      <c r="D11" s="4"/>
      <c r="E11" s="4"/>
      <c r="F11" s="4"/>
      <c r="G11" s="4"/>
    </row>
    <row r="12" spans="1:7" ht="25.5" x14ac:dyDescent="0.2">
      <c r="A12" s="28" t="s">
        <v>110</v>
      </c>
      <c r="B12" s="17">
        <v>780072.55</v>
      </c>
      <c r="C12" s="17">
        <f>C13+C17</f>
        <v>1690035</v>
      </c>
      <c r="D12" s="17">
        <v>1872703</v>
      </c>
      <c r="E12" s="17">
        <v>920327.85</v>
      </c>
      <c r="F12" s="17">
        <f t="shared" ref="F12:F48" si="0">E12/B12*100</f>
        <v>117.97977636823651</v>
      </c>
      <c r="G12" s="17">
        <f t="shared" ref="G12:G48" si="1">E12/D12*100</f>
        <v>49.144357113754822</v>
      </c>
    </row>
    <row r="13" spans="1:7" ht="25.5" x14ac:dyDescent="0.2">
      <c r="A13" s="29" t="s">
        <v>109</v>
      </c>
      <c r="B13" s="17">
        <v>780014.8</v>
      </c>
      <c r="C13" s="17">
        <f>C14</f>
        <v>1686035</v>
      </c>
      <c r="D13" s="17">
        <v>1867764</v>
      </c>
      <c r="E13" s="17">
        <v>920054.45</v>
      </c>
      <c r="F13" s="17">
        <f t="shared" si="0"/>
        <v>117.95346062664451</v>
      </c>
      <c r="G13" s="17">
        <f t="shared" si="1"/>
        <v>49.259673599020005</v>
      </c>
    </row>
    <row r="14" spans="1:7" ht="12.75" x14ac:dyDescent="0.2">
      <c r="A14" s="25" t="s">
        <v>50</v>
      </c>
      <c r="B14" s="7">
        <v>780014.8</v>
      </c>
      <c r="C14" s="7">
        <f>C15</f>
        <v>1686035</v>
      </c>
      <c r="D14" s="7">
        <v>1867764</v>
      </c>
      <c r="E14" s="7">
        <v>920054.45</v>
      </c>
      <c r="F14" s="7">
        <f t="shared" si="0"/>
        <v>117.95346062664451</v>
      </c>
      <c r="G14" s="7">
        <f t="shared" si="1"/>
        <v>49.259673599020005</v>
      </c>
    </row>
    <row r="15" spans="1:7" ht="12.75" x14ac:dyDescent="0.2">
      <c r="A15" s="25" t="s">
        <v>51</v>
      </c>
      <c r="B15" s="7">
        <v>780014.8</v>
      </c>
      <c r="C15" s="7">
        <v>1686035</v>
      </c>
      <c r="D15" s="7">
        <v>1867764</v>
      </c>
      <c r="E15" s="7">
        <v>920054.45</v>
      </c>
      <c r="F15" s="7">
        <f t="shared" si="0"/>
        <v>117.95346062664451</v>
      </c>
      <c r="G15" s="7">
        <f t="shared" si="1"/>
        <v>49.259673599020005</v>
      </c>
    </row>
    <row r="16" spans="1:7" ht="25.5" x14ac:dyDescent="0.2">
      <c r="A16" s="29" t="s">
        <v>108</v>
      </c>
      <c r="B16" s="17">
        <v>57.75</v>
      </c>
      <c r="C16" s="17">
        <f>C17</f>
        <v>4000</v>
      </c>
      <c r="D16" s="17">
        <v>4939</v>
      </c>
      <c r="E16" s="17">
        <v>273.39999999999998</v>
      </c>
      <c r="F16" s="17">
        <f t="shared" si="0"/>
        <v>473.41991341991337</v>
      </c>
      <c r="G16" s="17">
        <f t="shared" si="1"/>
        <v>5.5355335088074504</v>
      </c>
    </row>
    <row r="17" spans="1:7" ht="12.75" x14ac:dyDescent="0.2">
      <c r="A17" s="25" t="s">
        <v>50</v>
      </c>
      <c r="B17" s="7">
        <v>57.75</v>
      </c>
      <c r="C17" s="7">
        <f>C18</f>
        <v>4000</v>
      </c>
      <c r="D17" s="7">
        <v>4939</v>
      </c>
      <c r="E17" s="7">
        <v>273.39999999999998</v>
      </c>
      <c r="F17" s="7">
        <f t="shared" si="0"/>
        <v>473.41991341991337</v>
      </c>
      <c r="G17" s="7">
        <f t="shared" si="1"/>
        <v>5.5355335088074504</v>
      </c>
    </row>
    <row r="18" spans="1:7" ht="12.75" x14ac:dyDescent="0.2">
      <c r="A18" s="25" t="s">
        <v>51</v>
      </c>
      <c r="B18" s="7">
        <v>57.75</v>
      </c>
      <c r="C18" s="7">
        <v>4000</v>
      </c>
      <c r="D18" s="7">
        <v>4939</v>
      </c>
      <c r="E18" s="7">
        <v>273.39999999999998</v>
      </c>
      <c r="F18" s="7">
        <f t="shared" si="0"/>
        <v>473.41991341991337</v>
      </c>
      <c r="G18" s="7">
        <f t="shared" si="1"/>
        <v>5.5355335088074504</v>
      </c>
    </row>
    <row r="19" spans="1:7" ht="12.75" x14ac:dyDescent="0.2">
      <c r="A19" s="28" t="s">
        <v>107</v>
      </c>
      <c r="B19" s="17">
        <v>2.57</v>
      </c>
      <c r="C19" s="17">
        <f>C20</f>
        <v>10</v>
      </c>
      <c r="D19" s="17">
        <v>8</v>
      </c>
      <c r="E19" s="17">
        <v>3.76</v>
      </c>
      <c r="F19" s="17">
        <f t="shared" si="0"/>
        <v>146.30350194552528</v>
      </c>
      <c r="G19" s="17">
        <f t="shared" si="1"/>
        <v>47</v>
      </c>
    </row>
    <row r="20" spans="1:7" ht="12.75" x14ac:dyDescent="0.2">
      <c r="A20" s="29" t="s">
        <v>106</v>
      </c>
      <c r="B20" s="17">
        <v>2.57</v>
      </c>
      <c r="C20" s="17">
        <f>C21</f>
        <v>10</v>
      </c>
      <c r="D20" s="17">
        <v>8</v>
      </c>
      <c r="E20" s="17">
        <v>3.76</v>
      </c>
      <c r="F20" s="17">
        <f t="shared" si="0"/>
        <v>146.30350194552528</v>
      </c>
      <c r="G20" s="17">
        <f t="shared" si="1"/>
        <v>47</v>
      </c>
    </row>
    <row r="21" spans="1:7" ht="12.75" x14ac:dyDescent="0.2">
      <c r="A21" s="25" t="s">
        <v>12</v>
      </c>
      <c r="B21" s="7">
        <v>2.57</v>
      </c>
      <c r="C21" s="7">
        <f>C22</f>
        <v>10</v>
      </c>
      <c r="D21" s="7">
        <v>8</v>
      </c>
      <c r="E21" s="7">
        <v>3.76</v>
      </c>
      <c r="F21" s="7">
        <f t="shared" si="0"/>
        <v>146.30350194552528</v>
      </c>
      <c r="G21" s="7">
        <f t="shared" si="1"/>
        <v>47</v>
      </c>
    </row>
    <row r="22" spans="1:7" ht="12.75" x14ac:dyDescent="0.2">
      <c r="A22" s="25" t="s">
        <v>13</v>
      </c>
      <c r="B22" s="7">
        <v>2.57</v>
      </c>
      <c r="C22" s="7">
        <v>10</v>
      </c>
      <c r="D22" s="7">
        <v>8</v>
      </c>
      <c r="E22" s="7">
        <v>3.76</v>
      </c>
      <c r="F22" s="7">
        <f t="shared" si="0"/>
        <v>146.30350194552528</v>
      </c>
      <c r="G22" s="7">
        <f t="shared" si="1"/>
        <v>47</v>
      </c>
    </row>
    <row r="23" spans="1:7" ht="12.75" x14ac:dyDescent="0.2">
      <c r="A23" s="28" t="s">
        <v>105</v>
      </c>
      <c r="B23" s="17">
        <v>35099.589999999997</v>
      </c>
      <c r="C23" s="17">
        <f>C24</f>
        <v>85349</v>
      </c>
      <c r="D23" s="17">
        <v>69074</v>
      </c>
      <c r="E23" s="17">
        <v>36057.58</v>
      </c>
      <c r="F23" s="17">
        <f t="shared" si="0"/>
        <v>102.7293481205906</v>
      </c>
      <c r="G23" s="17">
        <f t="shared" si="1"/>
        <v>52.201378232041009</v>
      </c>
    </row>
    <row r="24" spans="1:7" ht="12.75" x14ac:dyDescent="0.2">
      <c r="A24" s="29" t="s">
        <v>104</v>
      </c>
      <c r="B24" s="17">
        <v>35099.589999999997</v>
      </c>
      <c r="C24" s="17">
        <f>C25</f>
        <v>85349</v>
      </c>
      <c r="D24" s="17">
        <v>69074</v>
      </c>
      <c r="E24" s="17">
        <v>36057.58</v>
      </c>
      <c r="F24" s="17">
        <f t="shared" si="0"/>
        <v>102.7293481205906</v>
      </c>
      <c r="G24" s="17">
        <f t="shared" si="1"/>
        <v>52.201378232041009</v>
      </c>
    </row>
    <row r="25" spans="1:7" ht="12.75" x14ac:dyDescent="0.2">
      <c r="A25" s="25" t="s">
        <v>26</v>
      </c>
      <c r="B25" s="7">
        <v>35099.589999999997</v>
      </c>
      <c r="C25" s="7">
        <f>C26</f>
        <v>85349</v>
      </c>
      <c r="D25" s="7">
        <v>69074</v>
      </c>
      <c r="E25" s="7">
        <v>36057.58</v>
      </c>
      <c r="F25" s="7">
        <f t="shared" si="0"/>
        <v>102.7293481205906</v>
      </c>
      <c r="G25" s="7">
        <f t="shared" si="1"/>
        <v>52.201378232041009</v>
      </c>
    </row>
    <row r="26" spans="1:7" ht="25.5" x14ac:dyDescent="0.2">
      <c r="A26" s="25" t="s">
        <v>27</v>
      </c>
      <c r="B26" s="7">
        <v>35099.589999999997</v>
      </c>
      <c r="C26" s="7">
        <v>85349</v>
      </c>
      <c r="D26" s="7">
        <v>69074</v>
      </c>
      <c r="E26" s="7">
        <v>36057.58</v>
      </c>
      <c r="F26" s="7">
        <f t="shared" si="0"/>
        <v>102.7293481205906</v>
      </c>
      <c r="G26" s="7">
        <f t="shared" si="1"/>
        <v>52.201378232041009</v>
      </c>
    </row>
    <row r="27" spans="1:7" ht="25.5" x14ac:dyDescent="0.2">
      <c r="A27" s="28" t="s">
        <v>103</v>
      </c>
      <c r="B27" s="17">
        <v>3572.1</v>
      </c>
      <c r="C27" s="17">
        <f>C28+C31</f>
        <v>6035</v>
      </c>
      <c r="D27" s="17">
        <v>5439</v>
      </c>
      <c r="E27" s="17">
        <v>4503.1000000000004</v>
      </c>
      <c r="F27" s="17">
        <f t="shared" si="0"/>
        <v>126.06310013717423</v>
      </c>
      <c r="G27" s="17">
        <f t="shared" si="1"/>
        <v>82.792792792792795</v>
      </c>
    </row>
    <row r="28" spans="1:7" ht="12.75" x14ac:dyDescent="0.2">
      <c r="A28" s="29" t="s">
        <v>102</v>
      </c>
      <c r="B28" s="17">
        <v>126.09</v>
      </c>
      <c r="C28" s="17">
        <f>C29</f>
        <v>1000</v>
      </c>
      <c r="D28" s="17">
        <v>1115</v>
      </c>
      <c r="E28" s="17">
        <v>1304.8800000000001</v>
      </c>
      <c r="F28" s="17">
        <f t="shared" si="0"/>
        <v>1034.8798477278135</v>
      </c>
      <c r="G28" s="17">
        <f t="shared" si="1"/>
        <v>117.02959641255606</v>
      </c>
    </row>
    <row r="29" spans="1:7" ht="12.75" x14ac:dyDescent="0.2">
      <c r="A29" s="25" t="s">
        <v>12</v>
      </c>
      <c r="B29" s="7">
        <v>126.09</v>
      </c>
      <c r="C29" s="7">
        <f>C30</f>
        <v>1000</v>
      </c>
      <c r="D29" s="7">
        <v>1115</v>
      </c>
      <c r="E29" s="7">
        <v>1304.8800000000001</v>
      </c>
      <c r="F29" s="7">
        <f t="shared" si="0"/>
        <v>1034.8798477278135</v>
      </c>
      <c r="G29" s="7">
        <f t="shared" si="1"/>
        <v>117.02959641255606</v>
      </c>
    </row>
    <row r="30" spans="1:7" ht="12.75" x14ac:dyDescent="0.2">
      <c r="A30" s="25" t="s">
        <v>13</v>
      </c>
      <c r="B30" s="7">
        <v>126.09</v>
      </c>
      <c r="C30" s="7">
        <v>1000</v>
      </c>
      <c r="D30" s="7">
        <v>1115</v>
      </c>
      <c r="E30" s="7">
        <v>1304.8800000000001</v>
      </c>
      <c r="F30" s="7">
        <f t="shared" si="0"/>
        <v>1034.8798477278135</v>
      </c>
      <c r="G30" s="7">
        <f t="shared" si="1"/>
        <v>117.02959641255606</v>
      </c>
    </row>
    <row r="31" spans="1:7" ht="12.75" x14ac:dyDescent="0.2">
      <c r="A31" s="29" t="s">
        <v>101</v>
      </c>
      <c r="B31" s="17">
        <v>3446.01</v>
      </c>
      <c r="C31" s="17">
        <f>C32</f>
        <v>5035</v>
      </c>
      <c r="D31" s="17">
        <v>4324</v>
      </c>
      <c r="E31" s="17">
        <v>3198.22</v>
      </c>
      <c r="F31" s="17">
        <f t="shared" si="0"/>
        <v>92.809365033763683</v>
      </c>
      <c r="G31" s="17">
        <f t="shared" si="1"/>
        <v>73.964384828862165</v>
      </c>
    </row>
    <row r="32" spans="1:7" ht="12.75" x14ac:dyDescent="0.2">
      <c r="A32" s="25" t="s">
        <v>12</v>
      </c>
      <c r="B32" s="7">
        <v>3446.01</v>
      </c>
      <c r="C32" s="7">
        <f>C33</f>
        <v>5035</v>
      </c>
      <c r="D32" s="7">
        <v>4324</v>
      </c>
      <c r="E32" s="7">
        <v>3198.22</v>
      </c>
      <c r="F32" s="7">
        <f t="shared" si="0"/>
        <v>92.809365033763683</v>
      </c>
      <c r="G32" s="7">
        <f t="shared" si="1"/>
        <v>73.964384828862165</v>
      </c>
    </row>
    <row r="33" spans="1:7" ht="12.75" x14ac:dyDescent="0.2">
      <c r="A33" s="25" t="s">
        <v>13</v>
      </c>
      <c r="B33" s="7">
        <v>3446.01</v>
      </c>
      <c r="C33" s="7">
        <v>5035</v>
      </c>
      <c r="D33" s="7">
        <v>4324</v>
      </c>
      <c r="E33" s="7">
        <v>3198.22</v>
      </c>
      <c r="F33" s="7">
        <f t="shared" si="0"/>
        <v>92.809365033763683</v>
      </c>
      <c r="G33" s="7">
        <f t="shared" si="1"/>
        <v>73.964384828862165</v>
      </c>
    </row>
    <row r="34" spans="1:7" ht="25.5" x14ac:dyDescent="0.2">
      <c r="A34" s="28" t="s">
        <v>100</v>
      </c>
      <c r="B34" s="17">
        <v>4567.53</v>
      </c>
      <c r="C34" s="17"/>
      <c r="D34" s="17">
        <v>4250</v>
      </c>
      <c r="E34" s="17">
        <v>4250</v>
      </c>
      <c r="F34" s="17">
        <f t="shared" si="0"/>
        <v>93.048102584985756</v>
      </c>
      <c r="G34" s="17">
        <f t="shared" si="1"/>
        <v>100</v>
      </c>
    </row>
    <row r="35" spans="1:7" ht="12.75" x14ac:dyDescent="0.2">
      <c r="A35" s="29" t="s">
        <v>99</v>
      </c>
      <c r="B35" s="17">
        <v>265.45</v>
      </c>
      <c r="C35" s="17"/>
      <c r="D35" s="17">
        <v>450</v>
      </c>
      <c r="E35" s="17">
        <v>450</v>
      </c>
      <c r="F35" s="17">
        <f t="shared" si="0"/>
        <v>169.52345074401961</v>
      </c>
      <c r="G35" s="17">
        <f t="shared" si="1"/>
        <v>100</v>
      </c>
    </row>
    <row r="36" spans="1:7" ht="12.75" x14ac:dyDescent="0.2">
      <c r="A36" s="25" t="s">
        <v>64</v>
      </c>
      <c r="B36" s="7">
        <v>265.45</v>
      </c>
      <c r="C36" s="7"/>
      <c r="D36" s="7">
        <v>450</v>
      </c>
      <c r="E36" s="7">
        <v>450</v>
      </c>
      <c r="F36" s="7">
        <f t="shared" si="0"/>
        <v>169.52345074401961</v>
      </c>
      <c r="G36" s="7">
        <f t="shared" si="1"/>
        <v>100</v>
      </c>
    </row>
    <row r="37" spans="1:7" ht="12.75" x14ac:dyDescent="0.2">
      <c r="A37" s="25" t="s">
        <v>65</v>
      </c>
      <c r="B37" s="7">
        <v>265.45</v>
      </c>
      <c r="C37" s="7"/>
      <c r="D37" s="7">
        <v>450</v>
      </c>
      <c r="E37" s="7">
        <v>450</v>
      </c>
      <c r="F37" s="7">
        <f t="shared" si="0"/>
        <v>169.52345074401961</v>
      </c>
      <c r="G37" s="7">
        <f t="shared" si="1"/>
        <v>100</v>
      </c>
    </row>
    <row r="38" spans="1:7" ht="12.75" x14ac:dyDescent="0.2">
      <c r="A38" s="29" t="s">
        <v>98</v>
      </c>
      <c r="B38" s="17">
        <v>4302.08</v>
      </c>
      <c r="C38" s="17"/>
      <c r="D38" s="17">
        <v>3800</v>
      </c>
      <c r="E38" s="17">
        <v>3800</v>
      </c>
      <c r="F38" s="17">
        <f t="shared" si="0"/>
        <v>88.329366260041652</v>
      </c>
      <c r="G38" s="17">
        <f t="shared" si="1"/>
        <v>100</v>
      </c>
    </row>
    <row r="39" spans="1:7" ht="12.75" x14ac:dyDescent="0.2">
      <c r="A39" s="25" t="s">
        <v>64</v>
      </c>
      <c r="B39" s="7">
        <v>4302.08</v>
      </c>
      <c r="C39" s="7"/>
      <c r="D39" s="7">
        <v>3800</v>
      </c>
      <c r="E39" s="7">
        <v>3800</v>
      </c>
      <c r="F39" s="7">
        <f t="shared" si="0"/>
        <v>88.329366260041652</v>
      </c>
      <c r="G39" s="7">
        <f t="shared" si="1"/>
        <v>100</v>
      </c>
    </row>
    <row r="40" spans="1:7" ht="12.75" x14ac:dyDescent="0.2">
      <c r="A40" s="25" t="s">
        <v>65</v>
      </c>
      <c r="B40" s="7">
        <v>4302.08</v>
      </c>
      <c r="C40" s="7"/>
      <c r="D40" s="7">
        <v>3800</v>
      </c>
      <c r="E40" s="7">
        <v>3800</v>
      </c>
      <c r="F40" s="7">
        <f t="shared" si="0"/>
        <v>88.329366260041652</v>
      </c>
      <c r="G40" s="7">
        <f t="shared" si="1"/>
        <v>100</v>
      </c>
    </row>
    <row r="41" spans="1:7" ht="25.5" x14ac:dyDescent="0.2">
      <c r="A41" s="28" t="s">
        <v>97</v>
      </c>
      <c r="B41" s="17">
        <f>B42</f>
        <v>70649.398516822621</v>
      </c>
      <c r="C41" s="17">
        <f>C42</f>
        <v>230362.41</v>
      </c>
      <c r="D41" s="17">
        <v>234991.63</v>
      </c>
      <c r="E41" s="17">
        <v>97236.15</v>
      </c>
      <c r="F41" s="17">
        <f t="shared" si="0"/>
        <v>137.63195730087736</v>
      </c>
      <c r="G41" s="17">
        <f t="shared" si="1"/>
        <v>41.378558887395265</v>
      </c>
    </row>
    <row r="42" spans="1:7" ht="25.5" x14ac:dyDescent="0.2">
      <c r="A42" s="29" t="s">
        <v>96</v>
      </c>
      <c r="B42" s="17">
        <f>B43+B45+B47</f>
        <v>70649.398516822621</v>
      </c>
      <c r="C42" s="17">
        <f>C43+C45+C47</f>
        <v>230362.41</v>
      </c>
      <c r="D42" s="17">
        <v>234991.63</v>
      </c>
      <c r="E42" s="17">
        <v>97236.15</v>
      </c>
      <c r="F42" s="17">
        <f t="shared" si="0"/>
        <v>137.63195730087736</v>
      </c>
      <c r="G42" s="17">
        <f t="shared" si="1"/>
        <v>41.378558887395265</v>
      </c>
    </row>
    <row r="43" spans="1:7" ht="12.75" x14ac:dyDescent="0.2">
      <c r="A43" s="25" t="s">
        <v>76</v>
      </c>
      <c r="B43" s="7">
        <f>B44</f>
        <v>2443.0141349790961</v>
      </c>
      <c r="C43" s="7">
        <f>C44</f>
        <v>24507.91</v>
      </c>
      <c r="D43" s="7">
        <v>36230.019999999997</v>
      </c>
      <c r="E43" s="7">
        <v>16976.95</v>
      </c>
      <c r="F43" s="7">
        <f t="shared" si="0"/>
        <v>694.91820603589201</v>
      </c>
      <c r="G43" s="7">
        <f t="shared" si="1"/>
        <v>46.858792791171524</v>
      </c>
    </row>
    <row r="44" spans="1:7" ht="12.75" x14ac:dyDescent="0.2">
      <c r="A44" s="25" t="s">
        <v>77</v>
      </c>
      <c r="B44" s="22">
        <v>2443.0141349790961</v>
      </c>
      <c r="C44" s="7">
        <v>24507.91</v>
      </c>
      <c r="D44" s="7">
        <v>36230.019999999997</v>
      </c>
      <c r="E44" s="7">
        <v>16976.95</v>
      </c>
      <c r="F44" s="7">
        <f t="shared" si="0"/>
        <v>694.91820603589201</v>
      </c>
      <c r="G44" s="7">
        <f t="shared" si="1"/>
        <v>46.858792791171524</v>
      </c>
    </row>
    <row r="45" spans="1:7" ht="12.75" x14ac:dyDescent="0.2">
      <c r="A45" s="25" t="s">
        <v>26</v>
      </c>
      <c r="B45" s="7">
        <f>B46</f>
        <v>48775.13438184352</v>
      </c>
      <c r="C45" s="7">
        <f>C46</f>
        <v>180123.7</v>
      </c>
      <c r="D45" s="7">
        <v>170283.36</v>
      </c>
      <c r="E45" s="7">
        <v>60926.51</v>
      </c>
      <c r="F45" s="7">
        <f t="shared" si="0"/>
        <v>124.91305410463372</v>
      </c>
      <c r="G45" s="7">
        <f t="shared" si="1"/>
        <v>35.779485441208116</v>
      </c>
    </row>
    <row r="46" spans="1:7" ht="12.75" x14ac:dyDescent="0.2">
      <c r="A46" s="25" t="s">
        <v>39</v>
      </c>
      <c r="B46" s="22">
        <v>48775.13438184352</v>
      </c>
      <c r="C46" s="7">
        <v>180123.7</v>
      </c>
      <c r="D46" s="7">
        <v>170283.36</v>
      </c>
      <c r="E46" s="7">
        <v>60926.51</v>
      </c>
      <c r="F46" s="7">
        <f t="shared" si="0"/>
        <v>124.91305410463372</v>
      </c>
      <c r="G46" s="7">
        <f t="shared" si="1"/>
        <v>35.779485441208116</v>
      </c>
    </row>
    <row r="47" spans="1:7" ht="12.75" x14ac:dyDescent="0.2">
      <c r="A47" s="25" t="s">
        <v>50</v>
      </c>
      <c r="B47" s="7">
        <f>B48</f>
        <v>19431.250000000007</v>
      </c>
      <c r="C47" s="7">
        <f>C48</f>
        <v>25730.799999999999</v>
      </c>
      <c r="D47" s="7">
        <v>28478.25</v>
      </c>
      <c r="E47" s="7">
        <v>19332.689999999999</v>
      </c>
      <c r="F47" s="7">
        <f t="shared" si="0"/>
        <v>99.492775812158214</v>
      </c>
      <c r="G47" s="7">
        <f t="shared" si="1"/>
        <v>67.885807590002884</v>
      </c>
    </row>
    <row r="48" spans="1:7" ht="12.75" x14ac:dyDescent="0.2">
      <c r="A48" s="25" t="s">
        <v>78</v>
      </c>
      <c r="B48" s="22">
        <v>19431.250000000007</v>
      </c>
      <c r="C48" s="7">
        <v>25730.799999999999</v>
      </c>
      <c r="D48" s="7">
        <v>28478.25</v>
      </c>
      <c r="E48" s="7">
        <v>19332.689999999999</v>
      </c>
      <c r="F48" s="7">
        <f t="shared" si="0"/>
        <v>99.492775812158214</v>
      </c>
      <c r="G48" s="7">
        <f t="shared" si="1"/>
        <v>67.885807590002884</v>
      </c>
    </row>
    <row r="49" spans="1:16" ht="12.75" x14ac:dyDescent="0.2">
      <c r="A49" s="28" t="s">
        <v>95</v>
      </c>
      <c r="B49" s="17">
        <v>1274.1400000000001</v>
      </c>
      <c r="C49" s="21"/>
      <c r="D49" s="21"/>
      <c r="E49" s="21"/>
      <c r="F49" s="17"/>
      <c r="G49" s="17"/>
    </row>
    <row r="50" spans="1:16" ht="12.75" x14ac:dyDescent="0.2">
      <c r="A50" s="29" t="s">
        <v>94</v>
      </c>
      <c r="B50" s="17">
        <v>1274.1400000000001</v>
      </c>
      <c r="C50" s="21"/>
      <c r="D50" s="21"/>
      <c r="E50" s="21"/>
      <c r="F50" s="17"/>
      <c r="G50" s="17"/>
    </row>
    <row r="51" spans="1:16" ht="12.75" x14ac:dyDescent="0.2">
      <c r="A51" s="25" t="s">
        <v>26</v>
      </c>
      <c r="B51" s="7">
        <v>1274.1400000000001</v>
      </c>
      <c r="C51" s="13"/>
      <c r="D51" s="13"/>
      <c r="E51" s="13"/>
      <c r="F51" s="7"/>
      <c r="G51" s="7"/>
    </row>
    <row r="52" spans="1:16" ht="25.5" x14ac:dyDescent="0.2">
      <c r="A52" s="25" t="s">
        <v>27</v>
      </c>
      <c r="B52" s="7">
        <v>1274.1400000000001</v>
      </c>
      <c r="C52" s="13"/>
      <c r="D52" s="13"/>
      <c r="E52" s="13"/>
      <c r="F52" s="7"/>
      <c r="G52" s="7"/>
      <c r="P52" s="26"/>
    </row>
    <row r="53" spans="1:16" ht="12.75" x14ac:dyDescent="0.2">
      <c r="A53" s="28" t="s">
        <v>93</v>
      </c>
      <c r="B53" s="27">
        <f>SUM(B54:B57)</f>
        <v>7582.9523392394976</v>
      </c>
      <c r="C53" s="21"/>
      <c r="D53" s="27">
        <v>13474.960000000003</v>
      </c>
      <c r="E53" s="27">
        <v>13474.960000000003</v>
      </c>
      <c r="F53" s="17">
        <f t="shared" ref="F53:F58" si="2">E53/B53*100</f>
        <v>177.70070807739538</v>
      </c>
      <c r="G53" s="17">
        <f t="shared" ref="G53:G58" si="3">E53/D53*100</f>
        <v>100</v>
      </c>
      <c r="J53" s="26"/>
      <c r="K53" s="26"/>
      <c r="L53" s="26"/>
      <c r="M53" s="26"/>
      <c r="N53" s="26"/>
    </row>
    <row r="54" spans="1:16" ht="25.5" x14ac:dyDescent="0.2">
      <c r="A54" s="16" t="s">
        <v>25</v>
      </c>
      <c r="B54" s="22">
        <v>1267.7576481518352</v>
      </c>
      <c r="C54" s="13"/>
      <c r="D54" s="22">
        <v>1245.03</v>
      </c>
      <c r="E54" s="22">
        <v>1245.03</v>
      </c>
      <c r="F54" s="7">
        <f t="shared" si="2"/>
        <v>98.207256080452908</v>
      </c>
      <c r="G54" s="7">
        <f t="shared" si="3"/>
        <v>100</v>
      </c>
    </row>
    <row r="55" spans="1:16" ht="12.75" x14ac:dyDescent="0.2">
      <c r="A55" s="16" t="s">
        <v>49</v>
      </c>
      <c r="B55" s="22">
        <v>4328.5393854933964</v>
      </c>
      <c r="C55" s="13"/>
      <c r="D55" s="22">
        <v>9043.43</v>
      </c>
      <c r="E55" s="22">
        <v>9043.43</v>
      </c>
      <c r="F55" s="7">
        <f t="shared" si="2"/>
        <v>208.92567202479478</v>
      </c>
      <c r="G55" s="7">
        <f t="shared" si="3"/>
        <v>100</v>
      </c>
      <c r="L55" s="14"/>
      <c r="M55" s="14"/>
      <c r="N55" s="14"/>
      <c r="O55" s="14"/>
      <c r="P55" s="14"/>
    </row>
    <row r="56" spans="1:16" ht="12.75" x14ac:dyDescent="0.2">
      <c r="A56" s="25" t="s">
        <v>63</v>
      </c>
      <c r="B56" s="22">
        <v>-1204.8</v>
      </c>
      <c r="C56" s="13"/>
      <c r="D56" s="22">
        <v>-257.13</v>
      </c>
      <c r="E56" s="22">
        <v>-257.13</v>
      </c>
      <c r="F56" s="7">
        <f t="shared" si="2"/>
        <v>21.342131474103589</v>
      </c>
      <c r="G56" s="7">
        <f t="shared" si="3"/>
        <v>100</v>
      </c>
    </row>
    <row r="57" spans="1:16" ht="12.75" x14ac:dyDescent="0.2">
      <c r="A57" s="25" t="s">
        <v>66</v>
      </c>
      <c r="B57" s="22">
        <v>3191.4553055942661</v>
      </c>
      <c r="C57" s="13"/>
      <c r="D57" s="22">
        <v>3443.63</v>
      </c>
      <c r="E57" s="22">
        <v>3443.63</v>
      </c>
      <c r="F57" s="7">
        <f t="shared" si="2"/>
        <v>107.90155807489141</v>
      </c>
      <c r="G57" s="7">
        <f t="shared" si="3"/>
        <v>100</v>
      </c>
    </row>
    <row r="58" spans="1:16" ht="12.75" x14ac:dyDescent="0.2">
      <c r="A58" s="24" t="s">
        <v>11</v>
      </c>
      <c r="B58" s="17">
        <f>B60-B59</f>
        <v>902735.62085606216</v>
      </c>
      <c r="C58" s="17">
        <f>C60-C59</f>
        <v>2011791.41</v>
      </c>
      <c r="D58" s="17">
        <f>D60-D59</f>
        <v>2199940.59</v>
      </c>
      <c r="E58" s="17">
        <f>E60-E59</f>
        <v>1075853.3999999999</v>
      </c>
      <c r="F58" s="17">
        <f t="shared" si="2"/>
        <v>119.1770187355375</v>
      </c>
      <c r="G58" s="17">
        <f t="shared" si="3"/>
        <v>48.903747896210234</v>
      </c>
    </row>
    <row r="59" spans="1:16" ht="25.5" x14ac:dyDescent="0.2">
      <c r="A59" s="24" t="s">
        <v>84</v>
      </c>
      <c r="B59" s="17">
        <v>85.21</v>
      </c>
      <c r="C59" s="21"/>
      <c r="D59" s="21"/>
      <c r="E59" s="21"/>
      <c r="F59" s="21"/>
      <c r="G59" s="21"/>
    </row>
    <row r="60" spans="1:16" ht="12.75" x14ac:dyDescent="0.2">
      <c r="A60" s="23" t="s">
        <v>92</v>
      </c>
      <c r="B60" s="4">
        <v>902820.83085606212</v>
      </c>
      <c r="C60" s="4">
        <v>2011791.41</v>
      </c>
      <c r="D60" s="4">
        <v>2199940.59</v>
      </c>
      <c r="E60" s="4">
        <v>1075853.3999999999</v>
      </c>
      <c r="F60" s="4">
        <f t="shared" ref="F60:F75" si="4">E60/B60*100</f>
        <v>119.16577057486222</v>
      </c>
      <c r="G60" s="4">
        <f t="shared" ref="G60:G75" si="5">E60/D60*100</f>
        <v>48.903747896210234</v>
      </c>
    </row>
    <row r="61" spans="1:16" ht="12.75" x14ac:dyDescent="0.2">
      <c r="A61" s="19" t="s">
        <v>52</v>
      </c>
      <c r="B61" s="17">
        <v>642541.54</v>
      </c>
      <c r="C61" s="17">
        <f>C62+C68+C71</f>
        <v>1375397.8800000001</v>
      </c>
      <c r="D61" s="17">
        <v>1441261.18</v>
      </c>
      <c r="E61" s="17">
        <v>721233.59</v>
      </c>
      <c r="F61" s="17">
        <f t="shared" si="4"/>
        <v>112.24699806957229</v>
      </c>
      <c r="G61" s="17">
        <f t="shared" si="5"/>
        <v>50.041838357153281</v>
      </c>
    </row>
    <row r="62" spans="1:16" ht="12.75" x14ac:dyDescent="0.2">
      <c r="A62" s="18" t="s">
        <v>53</v>
      </c>
      <c r="B62" s="17">
        <v>594313.24</v>
      </c>
      <c r="C62" s="17">
        <f>C63+C65</f>
        <v>1280990.8800000001</v>
      </c>
      <c r="D62" s="17">
        <v>1372041.18</v>
      </c>
      <c r="E62" s="17">
        <v>679331.97</v>
      </c>
      <c r="F62" s="17">
        <f t="shared" si="4"/>
        <v>114.30537371168106</v>
      </c>
      <c r="G62" s="17">
        <f t="shared" si="5"/>
        <v>49.512505885574079</v>
      </c>
    </row>
    <row r="63" spans="1:16" ht="12.75" x14ac:dyDescent="0.2">
      <c r="A63" s="16" t="s">
        <v>76</v>
      </c>
      <c r="B63" s="7">
        <v>2443.0100000000002</v>
      </c>
      <c r="C63" s="7">
        <f>C64</f>
        <v>20787.09</v>
      </c>
      <c r="D63" s="7">
        <v>28810.02</v>
      </c>
      <c r="E63" s="7">
        <v>13450.58</v>
      </c>
      <c r="F63" s="7">
        <f t="shared" si="4"/>
        <v>550.57408688462169</v>
      </c>
      <c r="G63" s="7">
        <f t="shared" si="5"/>
        <v>46.687159536855575</v>
      </c>
    </row>
    <row r="64" spans="1:16" ht="12.75" x14ac:dyDescent="0.2">
      <c r="A64" s="16" t="s">
        <v>77</v>
      </c>
      <c r="B64" s="7">
        <v>2443.0100000000002</v>
      </c>
      <c r="C64" s="22">
        <v>20787.09</v>
      </c>
      <c r="D64" s="7">
        <v>28810.02</v>
      </c>
      <c r="E64" s="7">
        <v>13450.58</v>
      </c>
      <c r="F64" s="7">
        <f t="shared" si="4"/>
        <v>550.57408688462169</v>
      </c>
      <c r="G64" s="7">
        <f t="shared" si="5"/>
        <v>46.687159536855575</v>
      </c>
    </row>
    <row r="65" spans="1:7" ht="12.75" x14ac:dyDescent="0.2">
      <c r="A65" s="16" t="s">
        <v>50</v>
      </c>
      <c r="B65" s="7">
        <v>591870.23</v>
      </c>
      <c r="C65" s="22">
        <f>C66+C67</f>
        <v>1260203.79</v>
      </c>
      <c r="D65" s="7">
        <v>1343231.16</v>
      </c>
      <c r="E65" s="7">
        <v>665881.39</v>
      </c>
      <c r="F65" s="7">
        <f t="shared" si="4"/>
        <v>112.50462622524535</v>
      </c>
      <c r="G65" s="7">
        <f t="shared" si="5"/>
        <v>49.573104751381742</v>
      </c>
    </row>
    <row r="66" spans="1:7" ht="12.75" x14ac:dyDescent="0.2">
      <c r="A66" s="16" t="s">
        <v>78</v>
      </c>
      <c r="B66" s="7">
        <v>12051.27</v>
      </c>
      <c r="C66" s="22">
        <v>14813.79</v>
      </c>
      <c r="D66" s="7">
        <v>16731.16</v>
      </c>
      <c r="E66" s="7">
        <v>13364.35</v>
      </c>
      <c r="F66" s="7">
        <f t="shared" si="4"/>
        <v>110.89578110854707</v>
      </c>
      <c r="G66" s="7">
        <f t="shared" si="5"/>
        <v>79.877007930113635</v>
      </c>
    </row>
    <row r="67" spans="1:7" ht="12.75" x14ac:dyDescent="0.2">
      <c r="A67" s="16" t="s">
        <v>51</v>
      </c>
      <c r="B67" s="7">
        <v>579818.96</v>
      </c>
      <c r="C67" s="7">
        <v>1245390</v>
      </c>
      <c r="D67" s="7">
        <v>1326500</v>
      </c>
      <c r="E67" s="7">
        <v>652517.04</v>
      </c>
      <c r="F67" s="7">
        <f t="shared" si="4"/>
        <v>112.5380653299092</v>
      </c>
      <c r="G67" s="7">
        <f t="shared" si="5"/>
        <v>49.190881266490763</v>
      </c>
    </row>
    <row r="68" spans="1:7" ht="12.75" x14ac:dyDescent="0.2">
      <c r="A68" s="18" t="s">
        <v>54</v>
      </c>
      <c r="B68" s="17">
        <v>34220.5</v>
      </c>
      <c r="C68" s="17">
        <f>C69</f>
        <v>65207</v>
      </c>
      <c r="D68" s="17">
        <v>37750</v>
      </c>
      <c r="E68" s="17">
        <v>24539.62</v>
      </c>
      <c r="F68" s="17">
        <f t="shared" si="4"/>
        <v>71.710290615274459</v>
      </c>
      <c r="G68" s="17">
        <f t="shared" si="5"/>
        <v>65.005615894039735</v>
      </c>
    </row>
    <row r="69" spans="1:7" ht="12.75" x14ac:dyDescent="0.2">
      <c r="A69" s="16" t="s">
        <v>50</v>
      </c>
      <c r="B69" s="7">
        <v>34220.5</v>
      </c>
      <c r="C69" s="7">
        <f>C70</f>
        <v>65207</v>
      </c>
      <c r="D69" s="7">
        <v>37750</v>
      </c>
      <c r="E69" s="7">
        <v>24539.62</v>
      </c>
      <c r="F69" s="7">
        <f t="shared" si="4"/>
        <v>71.710290615274459</v>
      </c>
      <c r="G69" s="7">
        <f t="shared" si="5"/>
        <v>65.005615894039735</v>
      </c>
    </row>
    <row r="70" spans="1:7" ht="12.75" x14ac:dyDescent="0.2">
      <c r="A70" s="16" t="s">
        <v>51</v>
      </c>
      <c r="B70" s="7">
        <v>34220.5</v>
      </c>
      <c r="C70" s="7">
        <v>65207</v>
      </c>
      <c r="D70" s="7">
        <v>37750</v>
      </c>
      <c r="E70" s="7">
        <v>24539.62</v>
      </c>
      <c r="F70" s="7">
        <f t="shared" si="4"/>
        <v>71.710290615274459</v>
      </c>
      <c r="G70" s="7">
        <f t="shared" si="5"/>
        <v>65.005615894039735</v>
      </c>
    </row>
    <row r="71" spans="1:7" ht="12.75" x14ac:dyDescent="0.2">
      <c r="A71" s="18" t="s">
        <v>55</v>
      </c>
      <c r="B71" s="17">
        <v>14007.8</v>
      </c>
      <c r="C71" s="17">
        <f>C72</f>
        <v>29200</v>
      </c>
      <c r="D71" s="17">
        <v>31470</v>
      </c>
      <c r="E71" s="17">
        <v>17362</v>
      </c>
      <c r="F71" s="17">
        <f t="shared" si="4"/>
        <v>123.94523051442768</v>
      </c>
      <c r="G71" s="17">
        <f t="shared" si="5"/>
        <v>55.170003177629489</v>
      </c>
    </row>
    <row r="72" spans="1:7" ht="12.75" x14ac:dyDescent="0.2">
      <c r="A72" s="16" t="s">
        <v>50</v>
      </c>
      <c r="B72" s="7">
        <v>14007.8</v>
      </c>
      <c r="C72" s="7">
        <f>C73</f>
        <v>29200</v>
      </c>
      <c r="D72" s="7">
        <v>31470</v>
      </c>
      <c r="E72" s="7">
        <v>17362</v>
      </c>
      <c r="F72" s="7">
        <f t="shared" si="4"/>
        <v>123.94523051442768</v>
      </c>
      <c r="G72" s="7">
        <f t="shared" si="5"/>
        <v>55.170003177629489</v>
      </c>
    </row>
    <row r="73" spans="1:7" ht="12.75" x14ac:dyDescent="0.2">
      <c r="A73" s="16" t="s">
        <v>51</v>
      </c>
      <c r="B73" s="7">
        <v>14007.8</v>
      </c>
      <c r="C73" s="7">
        <v>29200</v>
      </c>
      <c r="D73" s="7">
        <v>31470</v>
      </c>
      <c r="E73" s="7">
        <v>17362</v>
      </c>
      <c r="F73" s="7">
        <f t="shared" si="4"/>
        <v>123.94523051442768</v>
      </c>
      <c r="G73" s="7">
        <f t="shared" si="5"/>
        <v>55.170003177629489</v>
      </c>
    </row>
    <row r="74" spans="1:7" ht="12.75" x14ac:dyDescent="0.2">
      <c r="A74" s="19" t="s">
        <v>14</v>
      </c>
      <c r="B74" s="17">
        <v>26220.41</v>
      </c>
      <c r="C74" s="17">
        <f>C75</f>
        <v>58214</v>
      </c>
      <c r="D74" s="17">
        <v>58323</v>
      </c>
      <c r="E74" s="17">
        <v>27656.29</v>
      </c>
      <c r="F74" s="17">
        <f t="shared" si="4"/>
        <v>105.4761920198807</v>
      </c>
      <c r="G74" s="17">
        <f t="shared" si="5"/>
        <v>47.419182826672156</v>
      </c>
    </row>
    <row r="75" spans="1:7" ht="12.75" x14ac:dyDescent="0.2">
      <c r="A75" s="18" t="s">
        <v>15</v>
      </c>
      <c r="B75" s="17">
        <v>26220.41</v>
      </c>
      <c r="C75" s="17">
        <f>C76+C79+C81</f>
        <v>58214</v>
      </c>
      <c r="D75" s="17">
        <v>58323</v>
      </c>
      <c r="E75" s="17">
        <v>27656.29</v>
      </c>
      <c r="F75" s="17">
        <f t="shared" si="4"/>
        <v>105.4761920198807</v>
      </c>
      <c r="G75" s="17">
        <f t="shared" si="5"/>
        <v>47.419182826672156</v>
      </c>
    </row>
    <row r="76" spans="1:7" ht="12.75" x14ac:dyDescent="0.2">
      <c r="A76" s="16" t="s">
        <v>12</v>
      </c>
      <c r="B76" s="7">
        <v>331.81</v>
      </c>
      <c r="C76" s="7"/>
      <c r="D76" s="13"/>
      <c r="E76" s="13"/>
      <c r="F76" s="13"/>
      <c r="G76" s="13"/>
    </row>
    <row r="77" spans="1:7" ht="12.75" x14ac:dyDescent="0.2">
      <c r="A77" s="16" t="s">
        <v>13</v>
      </c>
      <c r="B77" s="7">
        <v>187.07</v>
      </c>
      <c r="C77" s="13"/>
      <c r="D77" s="13"/>
      <c r="E77" s="13"/>
      <c r="F77" s="13"/>
      <c r="G77" s="13"/>
    </row>
    <row r="78" spans="1:7" ht="25.5" x14ac:dyDescent="0.2">
      <c r="A78" s="16" t="s">
        <v>25</v>
      </c>
      <c r="B78" s="7">
        <v>144.74</v>
      </c>
      <c r="C78" s="13"/>
      <c r="D78" s="13"/>
      <c r="E78" s="13"/>
      <c r="F78" s="13"/>
      <c r="G78" s="13"/>
    </row>
    <row r="79" spans="1:7" ht="12.75" x14ac:dyDescent="0.2">
      <c r="A79" s="16" t="s">
        <v>50</v>
      </c>
      <c r="B79" s="7">
        <v>25623.15</v>
      </c>
      <c r="C79" s="7">
        <f>C80</f>
        <v>58214</v>
      </c>
      <c r="D79" s="7">
        <v>58323</v>
      </c>
      <c r="E79" s="7">
        <v>27656.29</v>
      </c>
      <c r="F79" s="7">
        <f>E79/B79*100</f>
        <v>107.93477773029467</v>
      </c>
      <c r="G79" s="7">
        <f>E79/D79*100</f>
        <v>47.419182826672156</v>
      </c>
    </row>
    <row r="80" spans="1:7" ht="12.75" x14ac:dyDescent="0.2">
      <c r="A80" s="16" t="s">
        <v>51</v>
      </c>
      <c r="B80" s="7">
        <v>25623.15</v>
      </c>
      <c r="C80" s="7">
        <v>58214</v>
      </c>
      <c r="D80" s="7">
        <v>58323</v>
      </c>
      <c r="E80" s="7">
        <v>27656.29</v>
      </c>
      <c r="F80" s="7">
        <f>E80/B80*100</f>
        <v>107.93477773029467</v>
      </c>
      <c r="G80" s="7">
        <f>E80/D80*100</f>
        <v>47.419182826672156</v>
      </c>
    </row>
    <row r="81" spans="1:7" ht="12.75" x14ac:dyDescent="0.2">
      <c r="A81" s="16" t="s">
        <v>64</v>
      </c>
      <c r="B81" s="7">
        <v>265.45</v>
      </c>
      <c r="C81" s="7"/>
      <c r="D81" s="13"/>
      <c r="E81" s="13"/>
      <c r="F81" s="13"/>
      <c r="G81" s="13"/>
    </row>
    <row r="82" spans="1:7" ht="12.75" x14ac:dyDescent="0.2">
      <c r="A82" s="16" t="s">
        <v>65</v>
      </c>
      <c r="B82" s="7">
        <v>265.45</v>
      </c>
      <c r="C82" s="13"/>
      <c r="D82" s="13"/>
      <c r="E82" s="13"/>
      <c r="F82" s="13"/>
      <c r="G82" s="13"/>
    </row>
    <row r="83" spans="1:7" ht="12.75" x14ac:dyDescent="0.2">
      <c r="A83" s="19" t="s">
        <v>56</v>
      </c>
      <c r="B83" s="17">
        <v>102550.54</v>
      </c>
      <c r="C83" s="17">
        <f>C84+C88</f>
        <v>227129</v>
      </c>
      <c r="D83" s="17">
        <v>232809.23</v>
      </c>
      <c r="E83" s="17">
        <v>114993.1</v>
      </c>
      <c r="F83" s="17">
        <f t="shared" ref="F83:F99" si="6">E83/B83*100</f>
        <v>112.13310042053412</v>
      </c>
      <c r="G83" s="17">
        <f t="shared" ref="G83:G102" si="7">E83/D83*100</f>
        <v>49.393703162026696</v>
      </c>
    </row>
    <row r="84" spans="1:7" ht="12.75" x14ac:dyDescent="0.2">
      <c r="A84" s="18" t="s">
        <v>57</v>
      </c>
      <c r="B84" s="17">
        <v>102518.53</v>
      </c>
      <c r="C84" s="17">
        <f>C85</f>
        <v>227129</v>
      </c>
      <c r="D84" s="17">
        <v>232759.23</v>
      </c>
      <c r="E84" s="17">
        <v>114968.33</v>
      </c>
      <c r="F84" s="17">
        <f t="shared" si="6"/>
        <v>112.14395095208643</v>
      </c>
      <c r="G84" s="17">
        <f t="shared" si="7"/>
        <v>49.393671735380806</v>
      </c>
    </row>
    <row r="85" spans="1:7" ht="12.75" x14ac:dyDescent="0.2">
      <c r="A85" s="16" t="s">
        <v>50</v>
      </c>
      <c r="B85" s="7">
        <v>102518.53</v>
      </c>
      <c r="C85" s="7">
        <f>C86+C87</f>
        <v>227129</v>
      </c>
      <c r="D85" s="7">
        <v>232759.23</v>
      </c>
      <c r="E85" s="7">
        <v>114968.33</v>
      </c>
      <c r="F85" s="7">
        <f t="shared" si="6"/>
        <v>112.14395095208643</v>
      </c>
      <c r="G85" s="7">
        <f t="shared" si="7"/>
        <v>49.393671735380806</v>
      </c>
    </row>
    <row r="86" spans="1:7" ht="12.75" x14ac:dyDescent="0.2">
      <c r="A86" s="16" t="s">
        <v>78</v>
      </c>
      <c r="B86" s="7">
        <v>2391.56</v>
      </c>
      <c r="C86" s="7"/>
      <c r="D86" s="7">
        <v>7514.23</v>
      </c>
      <c r="E86" s="7">
        <v>4424.41</v>
      </c>
      <c r="F86" s="7">
        <f t="shared" si="6"/>
        <v>185.00100352907725</v>
      </c>
      <c r="G86" s="7">
        <f t="shared" si="7"/>
        <v>58.880417554426735</v>
      </c>
    </row>
    <row r="87" spans="1:7" ht="12.75" x14ac:dyDescent="0.2">
      <c r="A87" s="16" t="s">
        <v>51</v>
      </c>
      <c r="B87" s="7">
        <v>100126.97</v>
      </c>
      <c r="C87" s="7">
        <v>227129</v>
      </c>
      <c r="D87" s="7">
        <v>225245</v>
      </c>
      <c r="E87" s="7">
        <v>110543.92</v>
      </c>
      <c r="F87" s="7">
        <f t="shared" si="6"/>
        <v>110.40374037085112</v>
      </c>
      <c r="G87" s="7">
        <f t="shared" si="7"/>
        <v>49.077191502586068</v>
      </c>
    </row>
    <row r="88" spans="1:7" ht="25.5" x14ac:dyDescent="0.2">
      <c r="A88" s="18" t="s">
        <v>58</v>
      </c>
      <c r="B88" s="17">
        <v>32.01</v>
      </c>
      <c r="C88" s="17"/>
      <c r="D88" s="17">
        <v>50</v>
      </c>
      <c r="E88" s="17">
        <v>24.77</v>
      </c>
      <c r="F88" s="17">
        <f t="shared" si="6"/>
        <v>77.3820681037176</v>
      </c>
      <c r="G88" s="17">
        <f t="shared" si="7"/>
        <v>49.54</v>
      </c>
    </row>
    <row r="89" spans="1:7" ht="12.75" x14ac:dyDescent="0.2">
      <c r="A89" s="16" t="s">
        <v>50</v>
      </c>
      <c r="B89" s="7">
        <v>32.01</v>
      </c>
      <c r="C89" s="7"/>
      <c r="D89" s="7">
        <v>50</v>
      </c>
      <c r="E89" s="7">
        <v>24.77</v>
      </c>
      <c r="F89" s="7">
        <f t="shared" si="6"/>
        <v>77.3820681037176</v>
      </c>
      <c r="G89" s="7">
        <f t="shared" si="7"/>
        <v>49.54</v>
      </c>
    </row>
    <row r="90" spans="1:7" ht="12.75" x14ac:dyDescent="0.2">
      <c r="A90" s="16" t="s">
        <v>51</v>
      </c>
      <c r="B90" s="7">
        <v>32.01</v>
      </c>
      <c r="C90" s="7"/>
      <c r="D90" s="7">
        <v>50</v>
      </c>
      <c r="E90" s="7">
        <v>24.77</v>
      </c>
      <c r="F90" s="7">
        <f t="shared" si="6"/>
        <v>77.3820681037176</v>
      </c>
      <c r="G90" s="7">
        <f t="shared" si="7"/>
        <v>49.54</v>
      </c>
    </row>
    <row r="91" spans="1:7" ht="12.75" x14ac:dyDescent="0.2">
      <c r="A91" s="19" t="s">
        <v>28</v>
      </c>
      <c r="B91" s="17">
        <v>17863.61</v>
      </c>
      <c r="C91" s="17">
        <f>C92+C104+C108+C112</f>
        <v>43071</v>
      </c>
      <c r="D91" s="17">
        <v>40126.550000000003</v>
      </c>
      <c r="E91" s="17">
        <v>23470.69</v>
      </c>
      <c r="F91" s="17">
        <f t="shared" si="6"/>
        <v>131.38828042036295</v>
      </c>
      <c r="G91" s="17">
        <f t="shared" si="7"/>
        <v>58.491671972796055</v>
      </c>
    </row>
    <row r="92" spans="1:7" ht="12.75" x14ac:dyDescent="0.2">
      <c r="A92" s="18" t="s">
        <v>29</v>
      </c>
      <c r="B92" s="17">
        <v>5023.37</v>
      </c>
      <c r="C92" s="17">
        <f>C93+C95+C97+C101</f>
        <v>6924</v>
      </c>
      <c r="D92" s="17">
        <v>12169.86</v>
      </c>
      <c r="E92" s="17">
        <v>9358.0300000000007</v>
      </c>
      <c r="F92" s="17">
        <f t="shared" si="6"/>
        <v>186.28988109575843</v>
      </c>
      <c r="G92" s="17">
        <f t="shared" si="7"/>
        <v>76.895132729546603</v>
      </c>
    </row>
    <row r="93" spans="1:7" ht="12.75" x14ac:dyDescent="0.2">
      <c r="A93" s="16" t="s">
        <v>76</v>
      </c>
      <c r="B93" s="7">
        <v>762.1</v>
      </c>
      <c r="C93" s="7">
        <f>C94</f>
        <v>532</v>
      </c>
      <c r="D93" s="7">
        <v>894</v>
      </c>
      <c r="E93" s="7">
        <v>893.09</v>
      </c>
      <c r="F93" s="7">
        <f t="shared" si="6"/>
        <v>117.1880330665267</v>
      </c>
      <c r="G93" s="7">
        <f t="shared" si="7"/>
        <v>99.898210290827748</v>
      </c>
    </row>
    <row r="94" spans="1:7" ht="12.75" x14ac:dyDescent="0.2">
      <c r="A94" s="16" t="s">
        <v>77</v>
      </c>
      <c r="B94" s="7">
        <v>762.1</v>
      </c>
      <c r="C94" s="7">
        <v>532</v>
      </c>
      <c r="D94" s="7">
        <v>894</v>
      </c>
      <c r="E94" s="7">
        <v>893.09</v>
      </c>
      <c r="F94" s="7">
        <f t="shared" si="6"/>
        <v>117.1880330665267</v>
      </c>
      <c r="G94" s="7">
        <f t="shared" si="7"/>
        <v>99.898210290827748</v>
      </c>
    </row>
    <row r="95" spans="1:7" ht="12.75" x14ac:dyDescent="0.2">
      <c r="A95" s="16" t="s">
        <v>12</v>
      </c>
      <c r="B95" s="7">
        <v>94.23</v>
      </c>
      <c r="C95" s="7">
        <f>C96</f>
        <v>150</v>
      </c>
      <c r="D95" s="7">
        <v>310</v>
      </c>
      <c r="E95" s="7">
        <v>475.17</v>
      </c>
      <c r="F95" s="7">
        <f t="shared" si="6"/>
        <v>504.26615727475325</v>
      </c>
      <c r="G95" s="7">
        <f t="shared" si="7"/>
        <v>153.28064516129032</v>
      </c>
    </row>
    <row r="96" spans="1:7" ht="12.75" x14ac:dyDescent="0.2">
      <c r="A96" s="16" t="s">
        <v>13</v>
      </c>
      <c r="B96" s="7">
        <v>94.23</v>
      </c>
      <c r="C96" s="7">
        <v>150</v>
      </c>
      <c r="D96" s="7">
        <v>310</v>
      </c>
      <c r="E96" s="7">
        <v>475.17</v>
      </c>
      <c r="F96" s="7">
        <f t="shared" si="6"/>
        <v>504.26615727475325</v>
      </c>
      <c r="G96" s="7">
        <f t="shared" si="7"/>
        <v>153.28064516129032</v>
      </c>
    </row>
    <row r="97" spans="1:7" ht="12.75" x14ac:dyDescent="0.2">
      <c r="A97" s="16" t="s">
        <v>26</v>
      </c>
      <c r="B97" s="7">
        <v>3972.44</v>
      </c>
      <c r="C97" s="7">
        <f>C98+C99+C100</f>
        <v>5517</v>
      </c>
      <c r="D97" s="7">
        <v>10367.69</v>
      </c>
      <c r="E97" s="7">
        <v>7857.02</v>
      </c>
      <c r="F97" s="7">
        <f t="shared" si="6"/>
        <v>197.78826111911067</v>
      </c>
      <c r="G97" s="7">
        <f t="shared" si="7"/>
        <v>75.783708810737977</v>
      </c>
    </row>
    <row r="98" spans="1:7" ht="25.5" x14ac:dyDescent="0.2">
      <c r="A98" s="16" t="s">
        <v>27</v>
      </c>
      <c r="B98" s="7">
        <v>1440.58</v>
      </c>
      <c r="C98" s="7">
        <v>1802</v>
      </c>
      <c r="D98" s="7">
        <v>797</v>
      </c>
      <c r="E98" s="7">
        <v>1938.15</v>
      </c>
      <c r="F98" s="7">
        <f t="shared" si="6"/>
        <v>134.53956045481684</v>
      </c>
      <c r="G98" s="7">
        <f t="shared" si="7"/>
        <v>243.18067754077794</v>
      </c>
    </row>
    <row r="99" spans="1:7" ht="12.75" x14ac:dyDescent="0.2">
      <c r="A99" s="16" t="s">
        <v>39</v>
      </c>
      <c r="B99" s="7">
        <v>2531.86</v>
      </c>
      <c r="C99" s="7">
        <v>3715</v>
      </c>
      <c r="D99" s="7">
        <v>8000</v>
      </c>
      <c r="E99" s="7">
        <v>5561.6</v>
      </c>
      <c r="F99" s="7">
        <f t="shared" si="6"/>
        <v>219.66459440885356</v>
      </c>
      <c r="G99" s="7">
        <f t="shared" si="7"/>
        <v>69.52000000000001</v>
      </c>
    </row>
    <row r="100" spans="1:7" ht="12.75" x14ac:dyDescent="0.2">
      <c r="A100" s="16" t="s">
        <v>49</v>
      </c>
      <c r="B100" s="13"/>
      <c r="C100" s="7"/>
      <c r="D100" s="7">
        <v>1570.69</v>
      </c>
      <c r="E100" s="7">
        <v>357.27</v>
      </c>
      <c r="F100" s="13"/>
      <c r="G100" s="7">
        <f t="shared" si="7"/>
        <v>22.746054281876116</v>
      </c>
    </row>
    <row r="101" spans="1:7" ht="12.75" x14ac:dyDescent="0.2">
      <c r="A101" s="16" t="s">
        <v>50</v>
      </c>
      <c r="B101" s="7">
        <v>194.6</v>
      </c>
      <c r="C101" s="7">
        <f>C102+C103</f>
        <v>725</v>
      </c>
      <c r="D101" s="7">
        <v>598.16999999999996</v>
      </c>
      <c r="E101" s="7">
        <v>132.75</v>
      </c>
      <c r="F101" s="7">
        <f>E101/B101*100</f>
        <v>68.216855087358681</v>
      </c>
      <c r="G101" s="7">
        <f t="shared" si="7"/>
        <v>22.192687697477307</v>
      </c>
    </row>
    <row r="102" spans="1:7" ht="12.75" x14ac:dyDescent="0.2">
      <c r="A102" s="16" t="s">
        <v>78</v>
      </c>
      <c r="B102" s="13"/>
      <c r="C102" s="7"/>
      <c r="D102" s="7">
        <v>398.17</v>
      </c>
      <c r="E102" s="7">
        <v>132.75</v>
      </c>
      <c r="F102" s="13"/>
      <c r="G102" s="7">
        <f t="shared" si="7"/>
        <v>33.340030640178817</v>
      </c>
    </row>
    <row r="103" spans="1:7" ht="12.75" x14ac:dyDescent="0.2">
      <c r="A103" s="16" t="s">
        <v>51</v>
      </c>
      <c r="B103" s="7">
        <v>194.6</v>
      </c>
      <c r="C103" s="7">
        <v>725</v>
      </c>
      <c r="D103" s="7">
        <v>200</v>
      </c>
      <c r="E103" s="13"/>
      <c r="F103" s="13"/>
      <c r="G103" s="13"/>
    </row>
    <row r="104" spans="1:7" ht="25.5" x14ac:dyDescent="0.2">
      <c r="A104" s="18" t="s">
        <v>59</v>
      </c>
      <c r="B104" s="17">
        <v>12214.59</v>
      </c>
      <c r="C104" s="17">
        <f>C105</f>
        <v>34237</v>
      </c>
      <c r="D104" s="17">
        <v>25846.69</v>
      </c>
      <c r="E104" s="17">
        <v>13196.81</v>
      </c>
      <c r="F104" s="17">
        <f t="shared" ref="F104:F109" si="8">E104/B104*100</f>
        <v>108.04136692267198</v>
      </c>
      <c r="G104" s="17">
        <f t="shared" ref="G104:G109" si="9">E104/D104*100</f>
        <v>51.058027159377083</v>
      </c>
    </row>
    <row r="105" spans="1:7" ht="12.75" x14ac:dyDescent="0.2">
      <c r="A105" s="16" t="s">
        <v>50</v>
      </c>
      <c r="B105" s="7">
        <v>12214.59</v>
      </c>
      <c r="C105" s="7">
        <f>C106+C107</f>
        <v>34237</v>
      </c>
      <c r="D105" s="7">
        <v>25846.69</v>
      </c>
      <c r="E105" s="7">
        <v>13196.81</v>
      </c>
      <c r="F105" s="7">
        <f t="shared" si="8"/>
        <v>108.04136692267198</v>
      </c>
      <c r="G105" s="7">
        <f t="shared" si="9"/>
        <v>51.058027159377083</v>
      </c>
    </row>
    <row r="106" spans="1:7" ht="12.75" x14ac:dyDescent="0.2">
      <c r="A106" s="16" t="s">
        <v>78</v>
      </c>
      <c r="B106" s="7">
        <v>393.92</v>
      </c>
      <c r="C106" s="7">
        <v>3707</v>
      </c>
      <c r="D106" s="7">
        <v>3834.69</v>
      </c>
      <c r="E106" s="7">
        <v>1411.18</v>
      </c>
      <c r="F106" s="7">
        <f t="shared" si="8"/>
        <v>358.24025182778229</v>
      </c>
      <c r="G106" s="7">
        <f t="shared" si="9"/>
        <v>36.800367174400016</v>
      </c>
    </row>
    <row r="107" spans="1:7" ht="12.75" x14ac:dyDescent="0.2">
      <c r="A107" s="16" t="s">
        <v>51</v>
      </c>
      <c r="B107" s="7">
        <v>11820.67</v>
      </c>
      <c r="C107" s="7">
        <v>30530</v>
      </c>
      <c r="D107" s="7">
        <v>22012</v>
      </c>
      <c r="E107" s="7">
        <v>11785.63</v>
      </c>
      <c r="F107" s="7">
        <f t="shared" si="8"/>
        <v>99.70357010220232</v>
      </c>
      <c r="G107" s="7">
        <f t="shared" si="9"/>
        <v>53.541840814101391</v>
      </c>
    </row>
    <row r="108" spans="1:7" ht="12.75" x14ac:dyDescent="0.2">
      <c r="A108" s="18" t="s">
        <v>30</v>
      </c>
      <c r="B108" s="17">
        <v>444.62</v>
      </c>
      <c r="C108" s="17">
        <f>C109</f>
        <v>1510</v>
      </c>
      <c r="D108" s="17">
        <v>1510</v>
      </c>
      <c r="E108" s="17">
        <v>478.25</v>
      </c>
      <c r="F108" s="17">
        <f t="shared" si="8"/>
        <v>107.56376231388603</v>
      </c>
      <c r="G108" s="17">
        <f t="shared" si="9"/>
        <v>31.672185430463578</v>
      </c>
    </row>
    <row r="109" spans="1:7" ht="12.75" x14ac:dyDescent="0.2">
      <c r="A109" s="16" t="s">
        <v>26</v>
      </c>
      <c r="B109" s="7">
        <v>444.62</v>
      </c>
      <c r="C109" s="7">
        <f>C110+C111</f>
        <v>1510</v>
      </c>
      <c r="D109" s="7">
        <v>1510</v>
      </c>
      <c r="E109" s="7">
        <v>478.25</v>
      </c>
      <c r="F109" s="7">
        <f t="shared" si="8"/>
        <v>107.56376231388603</v>
      </c>
      <c r="G109" s="7">
        <f t="shared" si="9"/>
        <v>31.672185430463578</v>
      </c>
    </row>
    <row r="110" spans="1:7" ht="25.5" x14ac:dyDescent="0.2">
      <c r="A110" s="16" t="s">
        <v>27</v>
      </c>
      <c r="B110" s="7">
        <v>146</v>
      </c>
      <c r="C110" s="7">
        <v>1000</v>
      </c>
      <c r="D110" s="7">
        <v>1000</v>
      </c>
      <c r="E110" s="13"/>
      <c r="F110" s="13"/>
      <c r="G110" s="13"/>
    </row>
    <row r="111" spans="1:7" ht="12.75" x14ac:dyDescent="0.2">
      <c r="A111" s="16" t="s">
        <v>39</v>
      </c>
      <c r="B111" s="7">
        <v>298.62</v>
      </c>
      <c r="C111" s="7">
        <v>510</v>
      </c>
      <c r="D111" s="7">
        <v>510</v>
      </c>
      <c r="E111" s="7">
        <v>478.25</v>
      </c>
      <c r="F111" s="7">
        <f t="shared" ref="F111:F119" si="10">E111/B111*100</f>
        <v>160.15337217868864</v>
      </c>
      <c r="G111" s="7">
        <f t="shared" ref="G111:G124" si="11">E111/D111*100</f>
        <v>93.774509803921575</v>
      </c>
    </row>
    <row r="112" spans="1:7" ht="12.75" x14ac:dyDescent="0.2">
      <c r="A112" s="18" t="s">
        <v>40</v>
      </c>
      <c r="B112" s="17">
        <v>181.03</v>
      </c>
      <c r="C112" s="17">
        <f>C113</f>
        <v>400</v>
      </c>
      <c r="D112" s="17">
        <v>600</v>
      </c>
      <c r="E112" s="17">
        <v>437.6</v>
      </c>
      <c r="F112" s="17">
        <f t="shared" si="10"/>
        <v>241.72789040490525</v>
      </c>
      <c r="G112" s="17">
        <f t="shared" si="11"/>
        <v>72.933333333333337</v>
      </c>
    </row>
    <row r="113" spans="1:7" ht="12.75" x14ac:dyDescent="0.2">
      <c r="A113" s="16" t="s">
        <v>26</v>
      </c>
      <c r="B113" s="7">
        <v>181.03</v>
      </c>
      <c r="C113" s="7">
        <f>C114</f>
        <v>400</v>
      </c>
      <c r="D113" s="7">
        <v>600</v>
      </c>
      <c r="E113" s="7">
        <v>437.6</v>
      </c>
      <c r="F113" s="7">
        <f t="shared" si="10"/>
        <v>241.72789040490525</v>
      </c>
      <c r="G113" s="7">
        <f t="shared" si="11"/>
        <v>72.933333333333337</v>
      </c>
    </row>
    <row r="114" spans="1:7" ht="12.75" x14ac:dyDescent="0.2">
      <c r="A114" s="16" t="s">
        <v>39</v>
      </c>
      <c r="B114" s="7">
        <v>181.03</v>
      </c>
      <c r="C114" s="7">
        <v>400</v>
      </c>
      <c r="D114" s="7">
        <v>600</v>
      </c>
      <c r="E114" s="7">
        <v>437.6</v>
      </c>
      <c r="F114" s="7">
        <f t="shared" si="10"/>
        <v>241.72789040490525</v>
      </c>
      <c r="G114" s="7">
        <f t="shared" si="11"/>
        <v>72.933333333333337</v>
      </c>
    </row>
    <row r="115" spans="1:7" ht="12.75" x14ac:dyDescent="0.2">
      <c r="A115" s="19" t="s">
        <v>16</v>
      </c>
      <c r="B115" s="17">
        <v>47984.04</v>
      </c>
      <c r="C115" s="17">
        <f>C116+C131+C141+C147+C150+C158</f>
        <v>96887.89</v>
      </c>
      <c r="D115" s="17">
        <v>78608.42</v>
      </c>
      <c r="E115" s="17">
        <v>42136.63</v>
      </c>
      <c r="F115" s="17">
        <f t="shared" si="10"/>
        <v>87.813843936442197</v>
      </c>
      <c r="G115" s="17">
        <f t="shared" si="11"/>
        <v>53.603201794413366</v>
      </c>
    </row>
    <row r="116" spans="1:7" ht="12.75" x14ac:dyDescent="0.2">
      <c r="A116" s="18" t="s">
        <v>17</v>
      </c>
      <c r="B116" s="17">
        <v>10789.99</v>
      </c>
      <c r="C116" s="17">
        <f>C117+C119+C122+C126+C128</f>
        <v>14213.89</v>
      </c>
      <c r="D116" s="17">
        <v>15896.55</v>
      </c>
      <c r="E116" s="17">
        <v>9493.2900000000009</v>
      </c>
      <c r="F116" s="17">
        <f t="shared" si="10"/>
        <v>87.982379965134356</v>
      </c>
      <c r="G116" s="17">
        <f t="shared" si="11"/>
        <v>59.719184351321516</v>
      </c>
    </row>
    <row r="117" spans="1:7" ht="12.75" x14ac:dyDescent="0.2">
      <c r="A117" s="16" t="s">
        <v>76</v>
      </c>
      <c r="B117" s="7">
        <v>90.88</v>
      </c>
      <c r="C117" s="7">
        <f>C118</f>
        <v>773.82</v>
      </c>
      <c r="D117" s="7">
        <v>786</v>
      </c>
      <c r="E117" s="7">
        <v>730.18</v>
      </c>
      <c r="F117" s="7">
        <f t="shared" si="10"/>
        <v>803.45510563380276</v>
      </c>
      <c r="G117" s="7">
        <f t="shared" si="11"/>
        <v>92.898218829516537</v>
      </c>
    </row>
    <row r="118" spans="1:7" ht="12.75" x14ac:dyDescent="0.2">
      <c r="A118" s="16" t="s">
        <v>77</v>
      </c>
      <c r="B118" s="7">
        <v>90.88</v>
      </c>
      <c r="C118" s="7">
        <v>773.82</v>
      </c>
      <c r="D118" s="7">
        <v>786</v>
      </c>
      <c r="E118" s="7">
        <v>730.18</v>
      </c>
      <c r="F118" s="7">
        <f t="shared" si="10"/>
        <v>803.45510563380276</v>
      </c>
      <c r="G118" s="7">
        <f t="shared" si="11"/>
        <v>92.898218829516537</v>
      </c>
    </row>
    <row r="119" spans="1:7" ht="12.75" x14ac:dyDescent="0.2">
      <c r="A119" s="16" t="s">
        <v>12</v>
      </c>
      <c r="B119" s="7">
        <v>966.91</v>
      </c>
      <c r="C119" s="7">
        <f>C120+C121</f>
        <v>685</v>
      </c>
      <c r="D119" s="7">
        <v>1157.29</v>
      </c>
      <c r="E119" s="7">
        <v>395.26</v>
      </c>
      <c r="F119" s="7">
        <f t="shared" si="10"/>
        <v>40.878675367924629</v>
      </c>
      <c r="G119" s="7">
        <f t="shared" si="11"/>
        <v>34.153928574514595</v>
      </c>
    </row>
    <row r="120" spans="1:7" ht="12.75" x14ac:dyDescent="0.2">
      <c r="A120" s="16" t="s">
        <v>13</v>
      </c>
      <c r="B120" s="13"/>
      <c r="C120" s="7">
        <v>685</v>
      </c>
      <c r="D120" s="7">
        <v>790</v>
      </c>
      <c r="E120" s="7">
        <v>27.97</v>
      </c>
      <c r="F120" s="13"/>
      <c r="G120" s="7">
        <f t="shared" si="11"/>
        <v>3.5405063291139238</v>
      </c>
    </row>
    <row r="121" spans="1:7" ht="25.5" x14ac:dyDescent="0.2">
      <c r="A121" s="16" t="s">
        <v>25</v>
      </c>
      <c r="B121" s="7">
        <v>966.91</v>
      </c>
      <c r="C121" s="7"/>
      <c r="D121" s="7">
        <v>367.29</v>
      </c>
      <c r="E121" s="7">
        <v>367.29</v>
      </c>
      <c r="F121" s="7">
        <f>E121/B121*100</f>
        <v>37.985955259538116</v>
      </c>
      <c r="G121" s="7">
        <f t="shared" si="11"/>
        <v>100</v>
      </c>
    </row>
    <row r="122" spans="1:7" ht="12.75" x14ac:dyDescent="0.2">
      <c r="A122" s="16" t="s">
        <v>26</v>
      </c>
      <c r="B122" s="7">
        <v>9439.4599999999991</v>
      </c>
      <c r="C122" s="7">
        <f>C123+C124+C125</f>
        <v>11365.07</v>
      </c>
      <c r="D122" s="7">
        <v>11265</v>
      </c>
      <c r="E122" s="7">
        <v>7929.2</v>
      </c>
      <c r="F122" s="7">
        <f>E122/B122*100</f>
        <v>84.000567829091921</v>
      </c>
      <c r="G122" s="7">
        <f t="shared" si="11"/>
        <v>70.387927208166886</v>
      </c>
    </row>
    <row r="123" spans="1:7" ht="25.5" x14ac:dyDescent="0.2">
      <c r="A123" s="16" t="s">
        <v>27</v>
      </c>
      <c r="B123" s="7">
        <v>2686.12</v>
      </c>
      <c r="C123" s="7">
        <v>1900</v>
      </c>
      <c r="D123" s="7">
        <v>975</v>
      </c>
      <c r="E123" s="7">
        <v>200.04</v>
      </c>
      <c r="F123" s="7">
        <f>E123/B123*100</f>
        <v>7.4471728738850089</v>
      </c>
      <c r="G123" s="7">
        <f t="shared" si="11"/>
        <v>20.516923076923078</v>
      </c>
    </row>
    <row r="124" spans="1:7" ht="12.75" x14ac:dyDescent="0.2">
      <c r="A124" s="16" t="s">
        <v>39</v>
      </c>
      <c r="B124" s="7">
        <v>6331.11</v>
      </c>
      <c r="C124" s="7">
        <v>9465.07</v>
      </c>
      <c r="D124" s="7">
        <v>10290</v>
      </c>
      <c r="E124" s="7">
        <v>7729.16</v>
      </c>
      <c r="F124" s="7">
        <f>E124/B124*100</f>
        <v>122.08222570765632</v>
      </c>
      <c r="G124" s="7">
        <f t="shared" si="11"/>
        <v>75.113313896987364</v>
      </c>
    </row>
    <row r="125" spans="1:7" ht="12.75" x14ac:dyDescent="0.2">
      <c r="A125" s="16" t="s">
        <v>49</v>
      </c>
      <c r="B125" s="7">
        <v>422.23</v>
      </c>
      <c r="C125" s="13"/>
      <c r="D125" s="13"/>
      <c r="E125" s="13"/>
      <c r="F125" s="13"/>
      <c r="G125" s="13"/>
    </row>
    <row r="126" spans="1:7" ht="12.75" x14ac:dyDescent="0.2">
      <c r="A126" s="16" t="s">
        <v>50</v>
      </c>
      <c r="B126" s="7">
        <v>292.74</v>
      </c>
      <c r="C126" s="7">
        <f>C127</f>
        <v>1390</v>
      </c>
      <c r="D126" s="7">
        <v>1287</v>
      </c>
      <c r="E126" s="7">
        <v>438.65</v>
      </c>
      <c r="F126" s="7">
        <f>E126/B126*100</f>
        <v>149.84286397485823</v>
      </c>
      <c r="G126" s="7">
        <f>E126/D126*100</f>
        <v>34.083139083139081</v>
      </c>
    </row>
    <row r="127" spans="1:7" ht="12.75" x14ac:dyDescent="0.2">
      <c r="A127" s="16" t="s">
        <v>51</v>
      </c>
      <c r="B127" s="7">
        <v>292.74</v>
      </c>
      <c r="C127" s="7">
        <v>1390</v>
      </c>
      <c r="D127" s="7">
        <v>1287</v>
      </c>
      <c r="E127" s="7">
        <v>438.65</v>
      </c>
      <c r="F127" s="7">
        <f>E127/B127*100</f>
        <v>149.84286397485823</v>
      </c>
      <c r="G127" s="7">
        <f>E127/D127*100</f>
        <v>34.083139083139081</v>
      </c>
    </row>
    <row r="128" spans="1:7" ht="12.75" x14ac:dyDescent="0.2">
      <c r="A128" s="16" t="s">
        <v>64</v>
      </c>
      <c r="B128" s="13"/>
      <c r="C128" s="7"/>
      <c r="D128" s="7">
        <v>1401.26</v>
      </c>
      <c r="E128" s="13"/>
      <c r="F128" s="13"/>
      <c r="G128" s="13"/>
    </row>
    <row r="129" spans="1:7" ht="12.75" x14ac:dyDescent="0.2">
      <c r="A129" s="16" t="s">
        <v>65</v>
      </c>
      <c r="B129" s="13"/>
      <c r="C129" s="7"/>
      <c r="D129" s="7">
        <v>225</v>
      </c>
      <c r="E129" s="13"/>
      <c r="F129" s="13"/>
      <c r="G129" s="13"/>
    </row>
    <row r="130" spans="1:7" ht="12.75" x14ac:dyDescent="0.2">
      <c r="A130" s="16" t="s">
        <v>66</v>
      </c>
      <c r="B130" s="13"/>
      <c r="C130" s="7"/>
      <c r="D130" s="7">
        <v>1176.26</v>
      </c>
      <c r="E130" s="13"/>
      <c r="F130" s="13"/>
      <c r="G130" s="13"/>
    </row>
    <row r="131" spans="1:7" ht="12.75" x14ac:dyDescent="0.2">
      <c r="A131" s="18" t="s">
        <v>31</v>
      </c>
      <c r="B131" s="17">
        <v>13007.34</v>
      </c>
      <c r="C131" s="17">
        <f>C132+C134+C136+C138</f>
        <v>25946</v>
      </c>
      <c r="D131" s="17">
        <v>8129</v>
      </c>
      <c r="E131" s="17">
        <v>2379.84</v>
      </c>
      <c r="F131" s="17">
        <f>E131/B131*100</f>
        <v>18.296131261272482</v>
      </c>
      <c r="G131" s="17">
        <f t="shared" ref="G131:G138" si="12">E131/D131*100</f>
        <v>29.275925698117849</v>
      </c>
    </row>
    <row r="132" spans="1:7" ht="12.75" x14ac:dyDescent="0.2">
      <c r="A132" s="16" t="s">
        <v>76</v>
      </c>
      <c r="B132" s="13"/>
      <c r="C132" s="7"/>
      <c r="D132" s="7">
        <v>4760</v>
      </c>
      <c r="E132" s="7">
        <v>1254.28</v>
      </c>
      <c r="F132" s="13"/>
      <c r="G132" s="7">
        <f t="shared" si="12"/>
        <v>26.350420168067227</v>
      </c>
    </row>
    <row r="133" spans="1:7" ht="12.75" x14ac:dyDescent="0.2">
      <c r="A133" s="16" t="s">
        <v>77</v>
      </c>
      <c r="B133" s="13"/>
      <c r="C133" s="7"/>
      <c r="D133" s="7">
        <v>4760</v>
      </c>
      <c r="E133" s="7">
        <v>1254.28</v>
      </c>
      <c r="F133" s="13"/>
      <c r="G133" s="7">
        <f t="shared" si="12"/>
        <v>26.350420168067227</v>
      </c>
    </row>
    <row r="134" spans="1:7" ht="12.75" x14ac:dyDescent="0.2">
      <c r="A134" s="16" t="s">
        <v>12</v>
      </c>
      <c r="B134" s="7">
        <v>41.48</v>
      </c>
      <c r="C134" s="7">
        <f>C135</f>
        <v>50</v>
      </c>
      <c r="D134" s="7">
        <v>11</v>
      </c>
      <c r="E134" s="7">
        <v>10.7</v>
      </c>
      <c r="F134" s="7">
        <f>E134/B134*100</f>
        <v>25.795564127290259</v>
      </c>
      <c r="G134" s="7">
        <f t="shared" si="12"/>
        <v>97.272727272727266</v>
      </c>
    </row>
    <row r="135" spans="1:7" ht="12.75" x14ac:dyDescent="0.2">
      <c r="A135" s="16" t="s">
        <v>13</v>
      </c>
      <c r="B135" s="7">
        <v>41.48</v>
      </c>
      <c r="C135" s="7">
        <v>50</v>
      </c>
      <c r="D135" s="7">
        <v>11</v>
      </c>
      <c r="E135" s="7">
        <v>10.7</v>
      </c>
      <c r="F135" s="7">
        <f>E135/B135*100</f>
        <v>25.795564127290259</v>
      </c>
      <c r="G135" s="7">
        <f t="shared" si="12"/>
        <v>97.272727272727266</v>
      </c>
    </row>
    <row r="136" spans="1:7" ht="12.75" x14ac:dyDescent="0.2">
      <c r="A136" s="16" t="s">
        <v>26</v>
      </c>
      <c r="B136" s="7">
        <v>8154.31</v>
      </c>
      <c r="C136" s="7">
        <f>C137</f>
        <v>25631</v>
      </c>
      <c r="D136" s="7">
        <v>39</v>
      </c>
      <c r="E136" s="7">
        <v>46.25</v>
      </c>
      <c r="F136" s="7">
        <f>E136/B136*100</f>
        <v>0.56718471581286456</v>
      </c>
      <c r="G136" s="7">
        <f t="shared" si="12"/>
        <v>118.58974358974359</v>
      </c>
    </row>
    <row r="137" spans="1:7" ht="25.5" x14ac:dyDescent="0.2">
      <c r="A137" s="16" t="s">
        <v>27</v>
      </c>
      <c r="B137" s="7">
        <v>8154.31</v>
      </c>
      <c r="C137" s="7">
        <v>25631</v>
      </c>
      <c r="D137" s="7">
        <v>39</v>
      </c>
      <c r="E137" s="7">
        <v>46.25</v>
      </c>
      <c r="F137" s="7">
        <f>E137/B137*100</f>
        <v>0.56718471581286456</v>
      </c>
      <c r="G137" s="7">
        <f t="shared" si="12"/>
        <v>118.58974358974359</v>
      </c>
    </row>
    <row r="138" spans="1:7" ht="12.75" x14ac:dyDescent="0.2">
      <c r="A138" s="16" t="s">
        <v>50</v>
      </c>
      <c r="B138" s="7">
        <v>4811.55</v>
      </c>
      <c r="C138" s="7">
        <f>C139+C140</f>
        <v>265</v>
      </c>
      <c r="D138" s="7">
        <v>3319</v>
      </c>
      <c r="E138" s="7">
        <v>1068.6099999999999</v>
      </c>
      <c r="F138" s="7">
        <f>E138/B138*100</f>
        <v>22.209267283931368</v>
      </c>
      <c r="G138" s="7">
        <f t="shared" si="12"/>
        <v>32.196746007833681</v>
      </c>
    </row>
    <row r="139" spans="1:7" ht="12.75" x14ac:dyDescent="0.2">
      <c r="A139" s="16" t="s">
        <v>78</v>
      </c>
      <c r="B139" s="7">
        <v>4579.29</v>
      </c>
      <c r="C139" s="13"/>
      <c r="D139" s="13"/>
      <c r="E139" s="13"/>
      <c r="F139" s="13"/>
      <c r="G139" s="13"/>
    </row>
    <row r="140" spans="1:7" ht="12.75" x14ac:dyDescent="0.2">
      <c r="A140" s="16" t="s">
        <v>51</v>
      </c>
      <c r="B140" s="7">
        <v>232.26</v>
      </c>
      <c r="C140" s="7">
        <v>265</v>
      </c>
      <c r="D140" s="7">
        <v>3319</v>
      </c>
      <c r="E140" s="7">
        <v>1068.6099999999999</v>
      </c>
      <c r="F140" s="7">
        <f>E140/B140*100</f>
        <v>460.09213812107117</v>
      </c>
      <c r="G140" s="7">
        <f>E140/D140*100</f>
        <v>32.196746007833681</v>
      </c>
    </row>
    <row r="141" spans="1:7" ht="12.75" x14ac:dyDescent="0.2">
      <c r="A141" s="18" t="s">
        <v>32</v>
      </c>
      <c r="B141" s="17">
        <v>18637.28</v>
      </c>
      <c r="C141" s="17">
        <f>C142+C145</f>
        <v>50225</v>
      </c>
      <c r="D141" s="17">
        <v>48215</v>
      </c>
      <c r="E141" s="17">
        <v>28452.639999999999</v>
      </c>
      <c r="F141" s="17">
        <f>E141/B141*100</f>
        <v>152.66519577964166</v>
      </c>
      <c r="G141" s="17">
        <f>E141/D141*100</f>
        <v>59.012008710982059</v>
      </c>
    </row>
    <row r="142" spans="1:7" ht="12.75" x14ac:dyDescent="0.2">
      <c r="A142" s="16" t="s">
        <v>26</v>
      </c>
      <c r="B142" s="7">
        <v>18637.28</v>
      </c>
      <c r="C142" s="7">
        <f>C143+C144</f>
        <v>49560</v>
      </c>
      <c r="D142" s="7">
        <v>48215</v>
      </c>
      <c r="E142" s="7">
        <v>28452.639999999999</v>
      </c>
      <c r="F142" s="7">
        <f>E142/B142*100</f>
        <v>152.66519577964166</v>
      </c>
      <c r="G142" s="7">
        <f>E142/D142*100</f>
        <v>59.012008710982059</v>
      </c>
    </row>
    <row r="143" spans="1:7" ht="25.5" x14ac:dyDescent="0.2">
      <c r="A143" s="16" t="s">
        <v>27</v>
      </c>
      <c r="B143" s="7">
        <v>398.16</v>
      </c>
      <c r="C143" s="7">
        <v>1980</v>
      </c>
      <c r="D143" s="7">
        <v>650</v>
      </c>
      <c r="E143" s="7">
        <v>325</v>
      </c>
      <c r="F143" s="7">
        <f>E143/B143*100</f>
        <v>81.625477195097446</v>
      </c>
      <c r="G143" s="7">
        <f>E143/D143*100</f>
        <v>50</v>
      </c>
    </row>
    <row r="144" spans="1:7" ht="12.75" x14ac:dyDescent="0.2">
      <c r="A144" s="16" t="s">
        <v>39</v>
      </c>
      <c r="B144" s="7">
        <v>18239.12</v>
      </c>
      <c r="C144" s="7">
        <v>47580</v>
      </c>
      <c r="D144" s="7">
        <v>47565</v>
      </c>
      <c r="E144" s="7">
        <v>28127.64</v>
      </c>
      <c r="F144" s="7">
        <f>E144/B144*100</f>
        <v>154.21599287684933</v>
      </c>
      <c r="G144" s="7">
        <f>E144/D144*100</f>
        <v>59.135162409334598</v>
      </c>
    </row>
    <row r="145" spans="1:7" ht="12.75" x14ac:dyDescent="0.2">
      <c r="A145" s="16" t="s">
        <v>78</v>
      </c>
      <c r="B145" s="7"/>
      <c r="C145" s="7">
        <f>C146</f>
        <v>665</v>
      </c>
      <c r="D145" s="7"/>
      <c r="E145" s="7"/>
      <c r="F145" s="7"/>
      <c r="G145" s="7"/>
    </row>
    <row r="146" spans="1:7" ht="12.75" x14ac:dyDescent="0.2">
      <c r="A146" s="16" t="s">
        <v>51</v>
      </c>
      <c r="B146" s="7"/>
      <c r="C146" s="7">
        <v>665</v>
      </c>
      <c r="D146" s="7"/>
      <c r="E146" s="7"/>
      <c r="F146" s="7"/>
      <c r="G146" s="7"/>
    </row>
    <row r="147" spans="1:7" ht="25.5" x14ac:dyDescent="0.2">
      <c r="A147" s="18" t="s">
        <v>41</v>
      </c>
      <c r="B147" s="17">
        <v>2455.3000000000002</v>
      </c>
      <c r="C147" s="17">
        <f>C148</f>
        <v>3990</v>
      </c>
      <c r="D147" s="17">
        <v>3850.36</v>
      </c>
      <c r="E147" s="17">
        <v>1530.5</v>
      </c>
      <c r="F147" s="17">
        <f>E147/B147*100</f>
        <v>62.334541603877327</v>
      </c>
      <c r="G147" s="17">
        <f>E147/D147*100</f>
        <v>39.749529914085954</v>
      </c>
    </row>
    <row r="148" spans="1:7" ht="12.75" x14ac:dyDescent="0.2">
      <c r="A148" s="16" t="s">
        <v>26</v>
      </c>
      <c r="B148" s="7">
        <v>2455.3000000000002</v>
      </c>
      <c r="C148" s="7">
        <f>C149</f>
        <v>3990</v>
      </c>
      <c r="D148" s="7">
        <v>3850.36</v>
      </c>
      <c r="E148" s="7">
        <v>1530.5</v>
      </c>
      <c r="F148" s="7">
        <f>E148/B148*100</f>
        <v>62.334541603877327</v>
      </c>
      <c r="G148" s="7">
        <f>E148/D148*100</f>
        <v>39.749529914085954</v>
      </c>
    </row>
    <row r="149" spans="1:7" ht="12.75" x14ac:dyDescent="0.2">
      <c r="A149" s="16" t="s">
        <v>39</v>
      </c>
      <c r="B149" s="7">
        <v>2455.3000000000002</v>
      </c>
      <c r="C149" s="7">
        <v>3990</v>
      </c>
      <c r="D149" s="7">
        <v>3850.36</v>
      </c>
      <c r="E149" s="7">
        <v>1530.5</v>
      </c>
      <c r="F149" s="7">
        <f>E149/B149*100</f>
        <v>62.334541603877327</v>
      </c>
      <c r="G149" s="7">
        <f>E149/D149*100</f>
        <v>39.749529914085954</v>
      </c>
    </row>
    <row r="150" spans="1:7" ht="12.75" x14ac:dyDescent="0.2">
      <c r="A150" s="18" t="s">
        <v>33</v>
      </c>
      <c r="B150" s="17">
        <v>3094.13</v>
      </c>
      <c r="C150" s="17">
        <f>C151+C153+C156</f>
        <v>2183</v>
      </c>
      <c r="D150" s="17">
        <v>2151</v>
      </c>
      <c r="E150" s="17">
        <v>280.36</v>
      </c>
      <c r="F150" s="17">
        <f>E150/B150*100</f>
        <v>9.0610284635745746</v>
      </c>
      <c r="G150" s="17">
        <f>E150/D150*100</f>
        <v>13.033937703393772</v>
      </c>
    </row>
    <row r="151" spans="1:7" ht="12.75" x14ac:dyDescent="0.2">
      <c r="A151" s="16" t="s">
        <v>12</v>
      </c>
      <c r="B151" s="13"/>
      <c r="C151" s="7">
        <f>C152</f>
        <v>100</v>
      </c>
      <c r="D151" s="13"/>
      <c r="E151" s="7">
        <v>142.91999999999999</v>
      </c>
      <c r="F151" s="13"/>
      <c r="G151" s="13"/>
    </row>
    <row r="152" spans="1:7" ht="12.75" x14ac:dyDescent="0.2">
      <c r="A152" s="16" t="s">
        <v>13</v>
      </c>
      <c r="B152" s="13"/>
      <c r="C152" s="7">
        <v>100</v>
      </c>
      <c r="D152" s="13"/>
      <c r="E152" s="7">
        <v>142.91999999999999</v>
      </c>
      <c r="F152" s="13"/>
      <c r="G152" s="13"/>
    </row>
    <row r="153" spans="1:7" ht="12.75" x14ac:dyDescent="0.2">
      <c r="A153" s="16" t="s">
        <v>26</v>
      </c>
      <c r="B153" s="7">
        <v>3041.17</v>
      </c>
      <c r="C153" s="7">
        <f>C154+C155</f>
        <v>2083</v>
      </c>
      <c r="D153" s="7">
        <v>2083</v>
      </c>
      <c r="E153" s="7">
        <v>105.19</v>
      </c>
      <c r="F153" s="7">
        <f>E153/B153*100</f>
        <v>3.4588661600633968</v>
      </c>
      <c r="G153" s="7">
        <f>E153/D153*100</f>
        <v>5.0499279884781565</v>
      </c>
    </row>
    <row r="154" spans="1:7" ht="25.5" x14ac:dyDescent="0.2">
      <c r="A154" s="16" t="s">
        <v>27</v>
      </c>
      <c r="B154" s="7">
        <v>712.38</v>
      </c>
      <c r="C154" s="13"/>
      <c r="D154" s="13"/>
      <c r="E154" s="13"/>
      <c r="F154" s="13"/>
      <c r="G154" s="13"/>
    </row>
    <row r="155" spans="1:7" ht="12.75" x14ac:dyDescent="0.2">
      <c r="A155" s="16" t="s">
        <v>39</v>
      </c>
      <c r="B155" s="7">
        <v>2328.79</v>
      </c>
      <c r="C155" s="7">
        <v>2083</v>
      </c>
      <c r="D155" s="7">
        <v>2083</v>
      </c>
      <c r="E155" s="7">
        <v>105.19</v>
      </c>
      <c r="F155" s="7">
        <f>E155/B155*100</f>
        <v>4.5169379806680725</v>
      </c>
      <c r="G155" s="7">
        <f>E155/D155*100</f>
        <v>5.0499279884781565</v>
      </c>
    </row>
    <row r="156" spans="1:7" ht="12.75" x14ac:dyDescent="0.2">
      <c r="A156" s="16" t="s">
        <v>50</v>
      </c>
      <c r="B156" s="7">
        <v>52.96</v>
      </c>
      <c r="C156" s="7"/>
      <c r="D156" s="7">
        <v>68</v>
      </c>
      <c r="E156" s="7">
        <v>32.25</v>
      </c>
      <c r="F156" s="7">
        <f>E156/B156*100</f>
        <v>60.895015105740178</v>
      </c>
      <c r="G156" s="7">
        <f>E156/D156*100</f>
        <v>47.42647058823529</v>
      </c>
    </row>
    <row r="157" spans="1:7" ht="12.75" x14ac:dyDescent="0.2">
      <c r="A157" s="16" t="s">
        <v>51</v>
      </c>
      <c r="B157" s="7">
        <v>52.96</v>
      </c>
      <c r="C157" s="7"/>
      <c r="D157" s="7">
        <v>68</v>
      </c>
      <c r="E157" s="7">
        <v>32.25</v>
      </c>
      <c r="F157" s="7">
        <f>E157/B157*100</f>
        <v>60.895015105740178</v>
      </c>
      <c r="G157" s="7">
        <f>E157/D157*100</f>
        <v>47.42647058823529</v>
      </c>
    </row>
    <row r="158" spans="1:7" ht="12.75" x14ac:dyDescent="0.2">
      <c r="A158" s="18" t="s">
        <v>34</v>
      </c>
      <c r="B158" s="21"/>
      <c r="C158" s="17">
        <f>C159</f>
        <v>330</v>
      </c>
      <c r="D158" s="17">
        <v>366.51</v>
      </c>
      <c r="E158" s="21"/>
      <c r="F158" s="21"/>
      <c r="G158" s="20"/>
    </row>
    <row r="159" spans="1:7" ht="12.75" x14ac:dyDescent="0.2">
      <c r="A159" s="16" t="s">
        <v>26</v>
      </c>
      <c r="B159" s="13"/>
      <c r="C159" s="7">
        <f>C160+C161</f>
        <v>330</v>
      </c>
      <c r="D159" s="7">
        <v>366.51</v>
      </c>
      <c r="E159" s="13"/>
      <c r="F159" s="13"/>
      <c r="G159" s="13"/>
    </row>
    <row r="160" spans="1:7" ht="25.5" x14ac:dyDescent="0.2">
      <c r="A160" s="16" t="s">
        <v>27</v>
      </c>
      <c r="B160" s="13"/>
      <c r="C160" s="7">
        <v>130</v>
      </c>
      <c r="D160" s="7">
        <v>166.51</v>
      </c>
      <c r="E160" s="13"/>
      <c r="F160" s="13"/>
      <c r="G160" s="13"/>
    </row>
    <row r="161" spans="1:7" ht="12.75" x14ac:dyDescent="0.2">
      <c r="A161" s="16" t="s">
        <v>39</v>
      </c>
      <c r="B161" s="13"/>
      <c r="C161" s="7">
        <v>200</v>
      </c>
      <c r="D161" s="7">
        <v>200</v>
      </c>
      <c r="E161" s="13"/>
      <c r="F161" s="13"/>
      <c r="G161" s="13"/>
    </row>
    <row r="162" spans="1:7" ht="12.75" x14ac:dyDescent="0.2">
      <c r="A162" s="19" t="s">
        <v>18</v>
      </c>
      <c r="B162" s="17">
        <v>42067.93</v>
      </c>
      <c r="C162" s="17">
        <f>C163+C176+C185+C190+C195+C198+C204+C209+C212</f>
        <v>159913.64000000001</v>
      </c>
      <c r="D162" s="17">
        <v>276495.67</v>
      </c>
      <c r="E162" s="17">
        <v>113999.64</v>
      </c>
      <c r="F162" s="17">
        <f>E162/B162*100</f>
        <v>270.9894211576372</v>
      </c>
      <c r="G162" s="17">
        <f t="shared" ref="G162:G170" si="13">E162/D162*100</f>
        <v>41.230171886597724</v>
      </c>
    </row>
    <row r="163" spans="1:7" ht="12.75" x14ac:dyDescent="0.2">
      <c r="A163" s="18" t="s">
        <v>19</v>
      </c>
      <c r="B163" s="17">
        <v>4220.49</v>
      </c>
      <c r="C163" s="17">
        <f>C164+C166+C168+C172+C174</f>
        <v>64101</v>
      </c>
      <c r="D163" s="17">
        <v>64590</v>
      </c>
      <c r="E163" s="17">
        <v>4123.33</v>
      </c>
      <c r="F163" s="17">
        <f>E163/B163*100</f>
        <v>97.697897637478121</v>
      </c>
      <c r="G163" s="17">
        <f t="shared" si="13"/>
        <v>6.3838519894720545</v>
      </c>
    </row>
    <row r="164" spans="1:7" ht="12.75" x14ac:dyDescent="0.2">
      <c r="A164" s="16" t="s">
        <v>76</v>
      </c>
      <c r="B164" s="7">
        <v>1067.0899999999999</v>
      </c>
      <c r="C164" s="7">
        <f>C165</f>
        <v>795</v>
      </c>
      <c r="D164" s="7">
        <v>730</v>
      </c>
      <c r="E164" s="7">
        <v>730</v>
      </c>
      <c r="F164" s="7">
        <f>E164/B164*100</f>
        <v>68.410349642485642</v>
      </c>
      <c r="G164" s="7">
        <f t="shared" si="13"/>
        <v>100</v>
      </c>
    </row>
    <row r="165" spans="1:7" ht="12.75" x14ac:dyDescent="0.2">
      <c r="A165" s="16" t="s">
        <v>77</v>
      </c>
      <c r="B165" s="7">
        <v>1067.0899999999999</v>
      </c>
      <c r="C165" s="7">
        <v>795</v>
      </c>
      <c r="D165" s="7">
        <v>730</v>
      </c>
      <c r="E165" s="7">
        <v>730</v>
      </c>
      <c r="F165" s="7">
        <f>E165/B165*100</f>
        <v>68.410349642485642</v>
      </c>
      <c r="G165" s="7">
        <f t="shared" si="13"/>
        <v>100</v>
      </c>
    </row>
    <row r="166" spans="1:7" ht="12.75" x14ac:dyDescent="0.2">
      <c r="A166" s="16" t="s">
        <v>12</v>
      </c>
      <c r="B166" s="13"/>
      <c r="C166" s="7"/>
      <c r="D166" s="7">
        <v>12</v>
      </c>
      <c r="E166" s="7">
        <v>12.47</v>
      </c>
      <c r="F166" s="13"/>
      <c r="G166" s="7">
        <f t="shared" si="13"/>
        <v>103.91666666666669</v>
      </c>
    </row>
    <row r="167" spans="1:7" ht="12.75" x14ac:dyDescent="0.2">
      <c r="A167" s="16" t="s">
        <v>13</v>
      </c>
      <c r="B167" s="13"/>
      <c r="C167" s="7"/>
      <c r="D167" s="7">
        <v>12</v>
      </c>
      <c r="E167" s="7">
        <v>12.47</v>
      </c>
      <c r="F167" s="13"/>
      <c r="G167" s="7">
        <f t="shared" si="13"/>
        <v>103.91666666666669</v>
      </c>
    </row>
    <row r="168" spans="1:7" ht="12.75" x14ac:dyDescent="0.2">
      <c r="A168" s="16" t="s">
        <v>26</v>
      </c>
      <c r="B168" s="7">
        <v>3153.4</v>
      </c>
      <c r="C168" s="7">
        <f>C169+C170+C171</f>
        <v>62506</v>
      </c>
      <c r="D168" s="7">
        <v>63623</v>
      </c>
      <c r="E168" s="7">
        <v>3380.86</v>
      </c>
      <c r="F168" s="7">
        <f>E168/B168*100</f>
        <v>107.21316674066088</v>
      </c>
      <c r="G168" s="7">
        <f t="shared" si="13"/>
        <v>5.3138959181428103</v>
      </c>
    </row>
    <row r="169" spans="1:7" ht="25.5" x14ac:dyDescent="0.2">
      <c r="A169" s="16" t="s">
        <v>27</v>
      </c>
      <c r="B169" s="7">
        <v>1018.91</v>
      </c>
      <c r="C169" s="7">
        <v>1973</v>
      </c>
      <c r="D169" s="7">
        <v>2800</v>
      </c>
      <c r="E169" s="7">
        <v>1471</v>
      </c>
      <c r="F169" s="7">
        <f>E169/B169*100</f>
        <v>144.36996398111708</v>
      </c>
      <c r="G169" s="7">
        <f t="shared" si="13"/>
        <v>52.535714285714285</v>
      </c>
    </row>
    <row r="170" spans="1:7" ht="12.75" x14ac:dyDescent="0.2">
      <c r="A170" s="16" t="s">
        <v>39</v>
      </c>
      <c r="B170" s="7">
        <v>2131.4299999999998</v>
      </c>
      <c r="C170" s="7">
        <v>60533</v>
      </c>
      <c r="D170" s="7">
        <v>60823</v>
      </c>
      <c r="E170" s="7">
        <v>1909.86</v>
      </c>
      <c r="F170" s="7">
        <f>E170/B170*100</f>
        <v>89.604631632284423</v>
      </c>
      <c r="G170" s="7">
        <f t="shared" si="13"/>
        <v>3.140029265245055</v>
      </c>
    </row>
    <row r="171" spans="1:7" ht="12.75" x14ac:dyDescent="0.2">
      <c r="A171" s="16" t="s">
        <v>49</v>
      </c>
      <c r="B171" s="7">
        <v>3.06</v>
      </c>
      <c r="C171" s="13"/>
      <c r="D171" s="13"/>
      <c r="E171" s="13"/>
      <c r="F171" s="13"/>
      <c r="G171" s="13"/>
    </row>
    <row r="172" spans="1:7" ht="12.75" x14ac:dyDescent="0.2">
      <c r="A172" s="16" t="s">
        <v>50</v>
      </c>
      <c r="B172" s="7"/>
      <c r="C172" s="7">
        <v>800</v>
      </c>
      <c r="D172" s="13"/>
      <c r="E172" s="13"/>
      <c r="F172" s="13"/>
      <c r="G172" s="13"/>
    </row>
    <row r="173" spans="1:7" ht="12.75" x14ac:dyDescent="0.2">
      <c r="A173" s="16" t="s">
        <v>51</v>
      </c>
      <c r="B173" s="7"/>
      <c r="C173" s="7">
        <v>800</v>
      </c>
      <c r="D173" s="13"/>
      <c r="E173" s="13"/>
      <c r="F173" s="13"/>
      <c r="G173" s="13"/>
    </row>
    <row r="174" spans="1:7" ht="12.75" x14ac:dyDescent="0.2">
      <c r="A174" s="16" t="s">
        <v>64</v>
      </c>
      <c r="B174" s="13"/>
      <c r="C174" s="7"/>
      <c r="D174" s="7">
        <v>225</v>
      </c>
      <c r="E174" s="13"/>
      <c r="F174" s="13"/>
      <c r="G174" s="13"/>
    </row>
    <row r="175" spans="1:7" ht="12.75" x14ac:dyDescent="0.2">
      <c r="A175" s="16" t="s">
        <v>65</v>
      </c>
      <c r="B175" s="13"/>
      <c r="C175" s="7"/>
      <c r="D175" s="7">
        <v>225</v>
      </c>
      <c r="E175" s="13"/>
      <c r="F175" s="13"/>
      <c r="G175" s="13"/>
    </row>
    <row r="176" spans="1:7" ht="12.75" x14ac:dyDescent="0.2">
      <c r="A176" s="18" t="s">
        <v>35</v>
      </c>
      <c r="B176" s="17">
        <v>3555.28</v>
      </c>
      <c r="C176" s="17">
        <f>C177+C181+C183</f>
        <v>7500</v>
      </c>
      <c r="D176" s="17">
        <v>10612.93</v>
      </c>
      <c r="E176" s="17">
        <v>2793.01</v>
      </c>
      <c r="F176" s="17">
        <f>E176/B176*100</f>
        <v>78.559494610832331</v>
      </c>
      <c r="G176" s="17">
        <f>E176/D176*100</f>
        <v>26.317049108964259</v>
      </c>
    </row>
    <row r="177" spans="1:7" ht="12.75" x14ac:dyDescent="0.2">
      <c r="A177" s="16" t="s">
        <v>26</v>
      </c>
      <c r="B177" s="7">
        <v>3555.28</v>
      </c>
      <c r="C177" s="7">
        <f>C178+C179+C180</f>
        <v>7235</v>
      </c>
      <c r="D177" s="7">
        <v>8289</v>
      </c>
      <c r="E177" s="7">
        <v>2325.5100000000002</v>
      </c>
      <c r="F177" s="7">
        <f>E177/B177*100</f>
        <v>65.410038027947166</v>
      </c>
      <c r="G177" s="7">
        <f>E177/D177*100</f>
        <v>28.055374592833882</v>
      </c>
    </row>
    <row r="178" spans="1:7" ht="25.5" x14ac:dyDescent="0.2">
      <c r="A178" s="16" t="s">
        <v>27</v>
      </c>
      <c r="B178" s="7">
        <v>482.79</v>
      </c>
      <c r="C178" s="7">
        <v>2075</v>
      </c>
      <c r="D178" s="7">
        <v>1325</v>
      </c>
      <c r="E178" s="13"/>
      <c r="F178" s="13"/>
      <c r="G178" s="13"/>
    </row>
    <row r="179" spans="1:7" ht="12.75" x14ac:dyDescent="0.2">
      <c r="A179" s="16" t="s">
        <v>39</v>
      </c>
      <c r="B179" s="7">
        <v>3008.21</v>
      </c>
      <c r="C179" s="7">
        <v>5160</v>
      </c>
      <c r="D179" s="7">
        <v>6964</v>
      </c>
      <c r="E179" s="7">
        <v>2325.5100000000002</v>
      </c>
      <c r="F179" s="7">
        <f>E179/B179*100</f>
        <v>77.305440777073414</v>
      </c>
      <c r="G179" s="7">
        <f>E179/D179*100</f>
        <v>33.393308443423322</v>
      </c>
    </row>
    <row r="180" spans="1:7" ht="12.75" x14ac:dyDescent="0.2">
      <c r="A180" s="16" t="s">
        <v>49</v>
      </c>
      <c r="B180" s="7">
        <v>64.28</v>
      </c>
      <c r="C180" s="13"/>
      <c r="D180" s="13"/>
      <c r="E180" s="13"/>
      <c r="F180" s="13"/>
      <c r="G180" s="13"/>
    </row>
    <row r="181" spans="1:7" ht="12.75" x14ac:dyDescent="0.2">
      <c r="A181" s="16" t="s">
        <v>50</v>
      </c>
      <c r="B181" s="13"/>
      <c r="C181" s="7">
        <f>C182</f>
        <v>265</v>
      </c>
      <c r="D181" s="7">
        <v>468</v>
      </c>
      <c r="E181" s="7">
        <v>467.5</v>
      </c>
      <c r="F181" s="13"/>
      <c r="G181" s="7">
        <f>E181/D181*100</f>
        <v>99.893162393162399</v>
      </c>
    </row>
    <row r="182" spans="1:7" ht="12.75" x14ac:dyDescent="0.2">
      <c r="A182" s="16" t="s">
        <v>51</v>
      </c>
      <c r="B182" s="13"/>
      <c r="C182" s="7">
        <v>265</v>
      </c>
      <c r="D182" s="7">
        <v>468</v>
      </c>
      <c r="E182" s="7">
        <v>467.5</v>
      </c>
      <c r="F182" s="13"/>
      <c r="G182" s="7">
        <f>E182/D182*100</f>
        <v>99.893162393162399</v>
      </c>
    </row>
    <row r="183" spans="1:7" ht="12.75" x14ac:dyDescent="0.2">
      <c r="A183" s="16" t="s">
        <v>64</v>
      </c>
      <c r="B183" s="13"/>
      <c r="C183" s="7"/>
      <c r="D183" s="7">
        <v>1855.93</v>
      </c>
      <c r="E183" s="13"/>
      <c r="F183" s="13"/>
      <c r="G183" s="13"/>
    </row>
    <row r="184" spans="1:7" ht="12.75" x14ac:dyDescent="0.2">
      <c r="A184" s="16" t="s">
        <v>66</v>
      </c>
      <c r="B184" s="13"/>
      <c r="C184" s="7"/>
      <c r="D184" s="7">
        <v>1855.93</v>
      </c>
      <c r="E184" s="13"/>
      <c r="F184" s="13"/>
      <c r="G184" s="13"/>
    </row>
    <row r="185" spans="1:7" ht="12.75" x14ac:dyDescent="0.2">
      <c r="A185" s="18" t="s">
        <v>42</v>
      </c>
      <c r="B185" s="17">
        <v>50.43</v>
      </c>
      <c r="C185" s="17">
        <f>C186+C188</f>
        <v>400</v>
      </c>
      <c r="D185" s="17">
        <v>249</v>
      </c>
      <c r="E185" s="17">
        <v>248.85</v>
      </c>
      <c r="F185" s="17">
        <f>E185/B185*100</f>
        <v>493.45627602617492</v>
      </c>
      <c r="G185" s="17">
        <f>E185/D185*100</f>
        <v>99.939759036144565</v>
      </c>
    </row>
    <row r="186" spans="1:7" ht="12.75" x14ac:dyDescent="0.2">
      <c r="A186" s="16" t="s">
        <v>26</v>
      </c>
      <c r="B186" s="7">
        <v>50.43</v>
      </c>
      <c r="C186" s="7"/>
      <c r="D186" s="13"/>
      <c r="E186" s="13"/>
      <c r="F186" s="13"/>
      <c r="G186" s="13"/>
    </row>
    <row r="187" spans="1:7" ht="12.75" x14ac:dyDescent="0.2">
      <c r="A187" s="16" t="s">
        <v>39</v>
      </c>
      <c r="B187" s="7">
        <v>50.43</v>
      </c>
      <c r="C187" s="13"/>
      <c r="D187" s="13"/>
      <c r="E187" s="13"/>
      <c r="F187" s="13"/>
      <c r="G187" s="13"/>
    </row>
    <row r="188" spans="1:7" ht="12.75" x14ac:dyDescent="0.2">
      <c r="A188" s="16" t="s">
        <v>50</v>
      </c>
      <c r="B188" s="13"/>
      <c r="C188" s="7">
        <f>C189</f>
        <v>400</v>
      </c>
      <c r="D188" s="7">
        <v>249</v>
      </c>
      <c r="E188" s="7">
        <v>248.85</v>
      </c>
      <c r="F188" s="13"/>
      <c r="G188" s="7">
        <f t="shared" ref="G188:G194" si="14">E188/D188*100</f>
        <v>99.939759036144565</v>
      </c>
    </row>
    <row r="189" spans="1:7" ht="12.75" x14ac:dyDescent="0.2">
      <c r="A189" s="16" t="s">
        <v>51</v>
      </c>
      <c r="B189" s="13"/>
      <c r="C189" s="7">
        <v>400</v>
      </c>
      <c r="D189" s="7">
        <v>249</v>
      </c>
      <c r="E189" s="7">
        <v>248.85</v>
      </c>
      <c r="F189" s="13"/>
      <c r="G189" s="7">
        <f t="shared" si="14"/>
        <v>99.939759036144565</v>
      </c>
    </row>
    <row r="190" spans="1:7" ht="12.75" x14ac:dyDescent="0.2">
      <c r="A190" s="18" t="s">
        <v>20</v>
      </c>
      <c r="B190" s="17">
        <v>11849.4</v>
      </c>
      <c r="C190" s="17">
        <f>C191+C193</f>
        <v>24924</v>
      </c>
      <c r="D190" s="17">
        <v>13909</v>
      </c>
      <c r="E190" s="17">
        <v>4659.95</v>
      </c>
      <c r="F190" s="17">
        <f>E190/B190*100</f>
        <v>39.326463787195976</v>
      </c>
      <c r="G190" s="17">
        <f t="shared" si="14"/>
        <v>33.503127471421379</v>
      </c>
    </row>
    <row r="191" spans="1:7" ht="12.75" x14ac:dyDescent="0.2">
      <c r="A191" s="16" t="s">
        <v>12</v>
      </c>
      <c r="B191" s="7">
        <v>58.19</v>
      </c>
      <c r="C191" s="7">
        <f>C192</f>
        <v>116</v>
      </c>
      <c r="D191" s="7">
        <v>116</v>
      </c>
      <c r="E191" s="7">
        <v>58.2</v>
      </c>
      <c r="F191" s="7">
        <f>E191/B191*100</f>
        <v>100.01718508334767</v>
      </c>
      <c r="G191" s="7">
        <f t="shared" si="14"/>
        <v>50.172413793103452</v>
      </c>
    </row>
    <row r="192" spans="1:7" ht="12.75" x14ac:dyDescent="0.2">
      <c r="A192" s="16" t="s">
        <v>13</v>
      </c>
      <c r="B192" s="7">
        <v>58.19</v>
      </c>
      <c r="C192" s="7">
        <v>116</v>
      </c>
      <c r="D192" s="7">
        <v>116</v>
      </c>
      <c r="E192" s="7">
        <v>58.2</v>
      </c>
      <c r="F192" s="7">
        <f>E192/B192*100</f>
        <v>100.01718508334767</v>
      </c>
      <c r="G192" s="7">
        <f t="shared" si="14"/>
        <v>50.172413793103452</v>
      </c>
    </row>
    <row r="193" spans="1:7" ht="12.75" x14ac:dyDescent="0.2">
      <c r="A193" s="16" t="s">
        <v>26</v>
      </c>
      <c r="B193" s="7">
        <v>11791.21</v>
      </c>
      <c r="C193" s="7">
        <f>C194</f>
        <v>24808</v>
      </c>
      <c r="D193" s="7">
        <v>13793</v>
      </c>
      <c r="E193" s="7">
        <v>4601.75</v>
      </c>
      <c r="F193" s="7">
        <f>E193/B193*100</f>
        <v>39.026953128644138</v>
      </c>
      <c r="G193" s="7">
        <f t="shared" si="14"/>
        <v>33.362937722032918</v>
      </c>
    </row>
    <row r="194" spans="1:7" ht="12.75" x14ac:dyDescent="0.2">
      <c r="A194" s="16" t="s">
        <v>39</v>
      </c>
      <c r="B194" s="7">
        <v>11791.21</v>
      </c>
      <c r="C194" s="7">
        <v>24808</v>
      </c>
      <c r="D194" s="7">
        <v>13793</v>
      </c>
      <c r="E194" s="7">
        <v>4601.75</v>
      </c>
      <c r="F194" s="7">
        <f>E194/B194*100</f>
        <v>39.026953128644138</v>
      </c>
      <c r="G194" s="7">
        <f t="shared" si="14"/>
        <v>33.362937722032918</v>
      </c>
    </row>
    <row r="195" spans="1:7" ht="12.75" x14ac:dyDescent="0.2">
      <c r="A195" s="18" t="s">
        <v>90</v>
      </c>
      <c r="B195" s="17"/>
      <c r="C195" s="17">
        <f>C196</f>
        <v>8015.4</v>
      </c>
      <c r="D195" s="17"/>
      <c r="E195" s="17"/>
      <c r="F195" s="17"/>
      <c r="G195" s="17"/>
    </row>
    <row r="196" spans="1:7" ht="12.75" x14ac:dyDescent="0.2">
      <c r="A196" s="16" t="s">
        <v>26</v>
      </c>
      <c r="B196" s="7"/>
      <c r="C196" s="7">
        <f>C197</f>
        <v>8015.4</v>
      </c>
      <c r="D196" s="7"/>
      <c r="E196" s="7"/>
      <c r="F196" s="7"/>
      <c r="G196" s="7"/>
    </row>
    <row r="197" spans="1:7" ht="12.75" x14ac:dyDescent="0.2">
      <c r="A197" s="16" t="s">
        <v>39</v>
      </c>
      <c r="B197" s="7"/>
      <c r="C197" s="7">
        <v>8015.4</v>
      </c>
      <c r="D197" s="7"/>
      <c r="E197" s="7"/>
      <c r="F197" s="7"/>
      <c r="G197" s="7"/>
    </row>
    <row r="198" spans="1:7" ht="12.75" x14ac:dyDescent="0.2">
      <c r="A198" s="18" t="s">
        <v>36</v>
      </c>
      <c r="B198" s="17">
        <v>3956.38</v>
      </c>
      <c r="C198" s="17">
        <f>C199+C202</f>
        <v>6488.24</v>
      </c>
      <c r="D198" s="17">
        <v>5343</v>
      </c>
      <c r="E198" s="17">
        <v>4898.13</v>
      </c>
      <c r="F198" s="17">
        <f>E198/B198*100</f>
        <v>123.80332526198193</v>
      </c>
      <c r="G198" s="17">
        <f>E198/D198*100</f>
        <v>91.673778775968557</v>
      </c>
    </row>
    <row r="199" spans="1:7" ht="12.75" x14ac:dyDescent="0.2">
      <c r="A199" s="16" t="s">
        <v>26</v>
      </c>
      <c r="B199" s="7">
        <v>2390.25</v>
      </c>
      <c r="C199" s="7">
        <f>C200+C201</f>
        <v>6093.24</v>
      </c>
      <c r="D199" s="7">
        <v>5000</v>
      </c>
      <c r="E199" s="7">
        <v>4637.2700000000004</v>
      </c>
      <c r="F199" s="7">
        <f>E199/B199*100</f>
        <v>194.00773977617405</v>
      </c>
      <c r="G199" s="7">
        <f>E199/D199*100</f>
        <v>92.745400000000018</v>
      </c>
    </row>
    <row r="200" spans="1:7" ht="25.5" x14ac:dyDescent="0.2">
      <c r="A200" s="16" t="s">
        <v>27</v>
      </c>
      <c r="B200" s="7">
        <v>487.67</v>
      </c>
      <c r="C200" s="7">
        <v>519</v>
      </c>
      <c r="D200" s="13"/>
      <c r="E200" s="13"/>
      <c r="F200" s="13"/>
      <c r="G200" s="13"/>
    </row>
    <row r="201" spans="1:7" ht="12.75" x14ac:dyDescent="0.2">
      <c r="A201" s="16" t="s">
        <v>39</v>
      </c>
      <c r="B201" s="7">
        <v>1902.58</v>
      </c>
      <c r="C201" s="22">
        <v>5574.24</v>
      </c>
      <c r="D201" s="7">
        <v>5000</v>
      </c>
      <c r="E201" s="7">
        <v>4637.2700000000004</v>
      </c>
      <c r="F201" s="7">
        <f t="shared" ref="F201:F214" si="15">E201/B201*100</f>
        <v>243.73587444417581</v>
      </c>
      <c r="G201" s="7">
        <f t="shared" ref="G201:G214" si="16">E201/D201*100</f>
        <v>92.745400000000018</v>
      </c>
    </row>
    <row r="202" spans="1:7" ht="12.75" x14ac:dyDescent="0.2">
      <c r="A202" s="16" t="s">
        <v>50</v>
      </c>
      <c r="B202" s="7">
        <v>1566.13</v>
      </c>
      <c r="C202" s="7">
        <f>C203</f>
        <v>395</v>
      </c>
      <c r="D202" s="7">
        <v>343</v>
      </c>
      <c r="E202" s="7">
        <v>260.86</v>
      </c>
      <c r="F202" s="7">
        <f t="shared" si="15"/>
        <v>16.656343981661802</v>
      </c>
      <c r="G202" s="7">
        <f t="shared" si="16"/>
        <v>76.052478134110785</v>
      </c>
    </row>
    <row r="203" spans="1:7" ht="12.75" x14ac:dyDescent="0.2">
      <c r="A203" s="16" t="s">
        <v>51</v>
      </c>
      <c r="B203" s="7">
        <v>1566.13</v>
      </c>
      <c r="C203" s="7">
        <v>395</v>
      </c>
      <c r="D203" s="7">
        <v>343</v>
      </c>
      <c r="E203" s="7">
        <v>260.86</v>
      </c>
      <c r="F203" s="7">
        <f t="shared" si="15"/>
        <v>16.656343981661802</v>
      </c>
      <c r="G203" s="7">
        <f t="shared" si="16"/>
        <v>76.052478134110785</v>
      </c>
    </row>
    <row r="204" spans="1:7" ht="12.75" x14ac:dyDescent="0.2">
      <c r="A204" s="18" t="s">
        <v>43</v>
      </c>
      <c r="B204" s="17">
        <v>1452.7</v>
      </c>
      <c r="C204" s="17">
        <f>C205+C207</f>
        <v>4595</v>
      </c>
      <c r="D204" s="17">
        <v>5555</v>
      </c>
      <c r="E204" s="17">
        <v>2944.62</v>
      </c>
      <c r="F204" s="17">
        <f t="shared" si="15"/>
        <v>202.69980037172161</v>
      </c>
      <c r="G204" s="17">
        <f t="shared" si="16"/>
        <v>53.008460846084603</v>
      </c>
    </row>
    <row r="205" spans="1:7" ht="12.75" x14ac:dyDescent="0.2">
      <c r="A205" s="16" t="s">
        <v>26</v>
      </c>
      <c r="B205" s="7">
        <v>218.83</v>
      </c>
      <c r="C205" s="7">
        <f>C206</f>
        <v>2205</v>
      </c>
      <c r="D205" s="7">
        <v>4025</v>
      </c>
      <c r="E205" s="7">
        <v>1800.83</v>
      </c>
      <c r="F205" s="7">
        <f t="shared" si="15"/>
        <v>822.93561211899635</v>
      </c>
      <c r="G205" s="7">
        <f t="shared" si="16"/>
        <v>44.741118012422362</v>
      </c>
    </row>
    <row r="206" spans="1:7" ht="12.75" x14ac:dyDescent="0.2">
      <c r="A206" s="16" t="s">
        <v>39</v>
      </c>
      <c r="B206" s="7">
        <v>218.83</v>
      </c>
      <c r="C206" s="7">
        <v>2205</v>
      </c>
      <c r="D206" s="7">
        <v>4025</v>
      </c>
      <c r="E206" s="7">
        <v>1800.83</v>
      </c>
      <c r="F206" s="7">
        <f t="shared" si="15"/>
        <v>822.93561211899635</v>
      </c>
      <c r="G206" s="7">
        <f t="shared" si="16"/>
        <v>44.741118012422362</v>
      </c>
    </row>
    <row r="207" spans="1:7" ht="12.75" x14ac:dyDescent="0.2">
      <c r="A207" s="16" t="s">
        <v>50</v>
      </c>
      <c r="B207" s="7">
        <v>1233.8699999999999</v>
      </c>
      <c r="C207" s="7">
        <f>C208</f>
        <v>2390</v>
      </c>
      <c r="D207" s="7">
        <v>1530</v>
      </c>
      <c r="E207" s="7">
        <v>1143.79</v>
      </c>
      <c r="F207" s="7">
        <f t="shared" si="15"/>
        <v>92.699392966844158</v>
      </c>
      <c r="G207" s="7">
        <f t="shared" si="16"/>
        <v>74.757516339869284</v>
      </c>
    </row>
    <row r="208" spans="1:7" ht="12.75" x14ac:dyDescent="0.2">
      <c r="A208" s="16" t="s">
        <v>51</v>
      </c>
      <c r="B208" s="7">
        <v>1233.8699999999999</v>
      </c>
      <c r="C208" s="7">
        <v>2390</v>
      </c>
      <c r="D208" s="7">
        <v>1530</v>
      </c>
      <c r="E208" s="7">
        <v>1143.79</v>
      </c>
      <c r="F208" s="7">
        <f t="shared" si="15"/>
        <v>92.699392966844158</v>
      </c>
      <c r="G208" s="7">
        <f t="shared" si="16"/>
        <v>74.757516339869284</v>
      </c>
    </row>
    <row r="209" spans="1:7" ht="12.75" x14ac:dyDescent="0.2">
      <c r="A209" s="18" t="s">
        <v>44</v>
      </c>
      <c r="B209" s="17">
        <v>826.57</v>
      </c>
      <c r="C209" s="17">
        <f>C210</f>
        <v>1655</v>
      </c>
      <c r="D209" s="17">
        <v>1870</v>
      </c>
      <c r="E209" s="17">
        <v>932.64</v>
      </c>
      <c r="F209" s="17">
        <f t="shared" si="15"/>
        <v>112.83254896741957</v>
      </c>
      <c r="G209" s="17">
        <f t="shared" si="16"/>
        <v>49.873796791443844</v>
      </c>
    </row>
    <row r="210" spans="1:7" ht="12.75" x14ac:dyDescent="0.2">
      <c r="A210" s="16" t="s">
        <v>26</v>
      </c>
      <c r="B210" s="7">
        <v>826.57</v>
      </c>
      <c r="C210" s="7">
        <f>C211</f>
        <v>1655</v>
      </c>
      <c r="D210" s="7">
        <v>1870</v>
      </c>
      <c r="E210" s="7">
        <v>932.64</v>
      </c>
      <c r="F210" s="7">
        <f t="shared" si="15"/>
        <v>112.83254896741957</v>
      </c>
      <c r="G210" s="7">
        <f t="shared" si="16"/>
        <v>49.873796791443844</v>
      </c>
    </row>
    <row r="211" spans="1:7" ht="12.75" x14ac:dyDescent="0.2">
      <c r="A211" s="16" t="s">
        <v>39</v>
      </c>
      <c r="B211" s="7">
        <v>826.57</v>
      </c>
      <c r="C211" s="7">
        <v>1655</v>
      </c>
      <c r="D211" s="7">
        <v>1870</v>
      </c>
      <c r="E211" s="7">
        <v>932.64</v>
      </c>
      <c r="F211" s="7">
        <f t="shared" si="15"/>
        <v>112.83254896741957</v>
      </c>
      <c r="G211" s="7">
        <f t="shared" si="16"/>
        <v>49.873796791443844</v>
      </c>
    </row>
    <row r="212" spans="1:7" ht="12.75" x14ac:dyDescent="0.2">
      <c r="A212" s="18" t="s">
        <v>37</v>
      </c>
      <c r="B212" s="17">
        <v>16156.68</v>
      </c>
      <c r="C212" s="17">
        <f>C213+C215+C217+C220</f>
        <v>42235</v>
      </c>
      <c r="D212" s="17">
        <v>174366.74</v>
      </c>
      <c r="E212" s="17">
        <v>93399.11</v>
      </c>
      <c r="F212" s="17">
        <f t="shared" si="15"/>
        <v>578.08355429457038</v>
      </c>
      <c r="G212" s="17">
        <f t="shared" si="16"/>
        <v>53.564750938166306</v>
      </c>
    </row>
    <row r="213" spans="1:7" ht="12.75" x14ac:dyDescent="0.2">
      <c r="A213" s="16" t="s">
        <v>76</v>
      </c>
      <c r="B213" s="7">
        <v>201.74</v>
      </c>
      <c r="C213" s="7">
        <f>C214</f>
        <v>470</v>
      </c>
      <c r="D213" s="7">
        <v>200</v>
      </c>
      <c r="E213" s="7">
        <v>200</v>
      </c>
      <c r="F213" s="7">
        <f t="shared" si="15"/>
        <v>99.137503717656386</v>
      </c>
      <c r="G213" s="7">
        <f t="shared" si="16"/>
        <v>100</v>
      </c>
    </row>
    <row r="214" spans="1:7" ht="12.75" x14ac:dyDescent="0.2">
      <c r="A214" s="16" t="s">
        <v>77</v>
      </c>
      <c r="B214" s="7">
        <v>201.74</v>
      </c>
      <c r="C214" s="7">
        <v>470</v>
      </c>
      <c r="D214" s="7">
        <v>200</v>
      </c>
      <c r="E214" s="7">
        <v>200</v>
      </c>
      <c r="F214" s="7">
        <f t="shared" si="15"/>
        <v>99.137503717656386</v>
      </c>
      <c r="G214" s="7">
        <f t="shared" si="16"/>
        <v>100</v>
      </c>
    </row>
    <row r="215" spans="1:7" ht="12.75" x14ac:dyDescent="0.2">
      <c r="A215" s="16" t="s">
        <v>12</v>
      </c>
      <c r="B215" s="13"/>
      <c r="C215" s="7"/>
      <c r="D215" s="7">
        <v>56.74</v>
      </c>
      <c r="E215" s="13"/>
      <c r="F215" s="13"/>
      <c r="G215" s="13"/>
    </row>
    <row r="216" spans="1:7" ht="25.5" x14ac:dyDescent="0.2">
      <c r="A216" s="16" t="s">
        <v>25</v>
      </c>
      <c r="B216" s="13"/>
      <c r="C216" s="7"/>
      <c r="D216" s="7">
        <v>56.74</v>
      </c>
      <c r="E216" s="13"/>
      <c r="F216" s="13"/>
      <c r="G216" s="13"/>
    </row>
    <row r="217" spans="1:7" ht="12.75" x14ac:dyDescent="0.2">
      <c r="A217" s="16" t="s">
        <v>26</v>
      </c>
      <c r="B217" s="7">
        <v>15954.94</v>
      </c>
      <c r="C217" s="7">
        <f>C218+C219</f>
        <v>41765</v>
      </c>
      <c r="D217" s="7">
        <v>50860</v>
      </c>
      <c r="E217" s="7">
        <v>25032.959999999999</v>
      </c>
      <c r="F217" s="7">
        <f>E217/B217*100</f>
        <v>156.8978636083871</v>
      </c>
      <c r="G217" s="7">
        <f>E217/D217*100</f>
        <v>49.219347227683834</v>
      </c>
    </row>
    <row r="218" spans="1:7" ht="25.5" x14ac:dyDescent="0.2">
      <c r="A218" s="16" t="s">
        <v>27</v>
      </c>
      <c r="B218" s="7">
        <v>15506.4</v>
      </c>
      <c r="C218" s="7">
        <v>40840</v>
      </c>
      <c r="D218" s="7">
        <v>49680</v>
      </c>
      <c r="E218" s="7">
        <v>24343.73</v>
      </c>
      <c r="F218" s="7">
        <f>E218/B218*100</f>
        <v>156.99150028375382</v>
      </c>
      <c r="G218" s="7">
        <f>E218/D218*100</f>
        <v>49.001066827697258</v>
      </c>
    </row>
    <row r="219" spans="1:7" ht="12.75" x14ac:dyDescent="0.2">
      <c r="A219" s="16" t="s">
        <v>39</v>
      </c>
      <c r="B219" s="7">
        <v>448.54</v>
      </c>
      <c r="C219" s="7">
        <v>925</v>
      </c>
      <c r="D219" s="7">
        <v>1180</v>
      </c>
      <c r="E219" s="7">
        <v>689.23</v>
      </c>
      <c r="F219" s="7">
        <f>E219/B219*100</f>
        <v>153.6607660409328</v>
      </c>
      <c r="G219" s="7">
        <f>E219/D219*100</f>
        <v>58.409322033898306</v>
      </c>
    </row>
    <row r="220" spans="1:7" ht="12.75" x14ac:dyDescent="0.2">
      <c r="A220" s="16" t="s">
        <v>50</v>
      </c>
      <c r="B220" s="13"/>
      <c r="C220" s="7"/>
      <c r="D220" s="7">
        <v>123250</v>
      </c>
      <c r="E220" s="7">
        <v>68166.149999999994</v>
      </c>
      <c r="F220" s="13"/>
      <c r="G220" s="7">
        <v>55.31</v>
      </c>
    </row>
    <row r="221" spans="1:7" ht="12.75" x14ac:dyDescent="0.2">
      <c r="A221" s="16" t="s">
        <v>51</v>
      </c>
      <c r="B221" s="13"/>
      <c r="C221" s="7"/>
      <c r="D221" s="7">
        <v>123250</v>
      </c>
      <c r="E221" s="7">
        <v>68166.149999999994</v>
      </c>
      <c r="F221" s="13"/>
      <c r="G221" s="7">
        <v>55.31</v>
      </c>
    </row>
    <row r="222" spans="1:7" ht="12.75" x14ac:dyDescent="0.2">
      <c r="A222" s="19" t="s">
        <v>21</v>
      </c>
      <c r="B222" s="17">
        <v>4812.46</v>
      </c>
      <c r="C222" s="17">
        <f>C223+C226+C232+C237+C242+C245</f>
        <v>11275</v>
      </c>
      <c r="D222" s="17">
        <v>13934</v>
      </c>
      <c r="E222" s="17">
        <v>5389.37</v>
      </c>
      <c r="F222" s="17">
        <f>E222/B222*100</f>
        <v>111.98783989892902</v>
      </c>
      <c r="G222" s="17">
        <f>E222/D222*100</f>
        <v>38.677838380938709</v>
      </c>
    </row>
    <row r="223" spans="1:7" ht="12.75" x14ac:dyDescent="0.2">
      <c r="A223" s="18" t="s">
        <v>45</v>
      </c>
      <c r="B223" s="21"/>
      <c r="C223" s="17">
        <f>C224</f>
        <v>1270</v>
      </c>
      <c r="D223" s="17">
        <v>1270</v>
      </c>
      <c r="E223" s="21"/>
      <c r="F223" s="21"/>
      <c r="G223" s="20"/>
    </row>
    <row r="224" spans="1:7" ht="12.75" x14ac:dyDescent="0.2">
      <c r="A224" s="16" t="s">
        <v>26</v>
      </c>
      <c r="B224" s="13"/>
      <c r="C224" s="7">
        <f>C225</f>
        <v>1270</v>
      </c>
      <c r="D224" s="7">
        <v>1270</v>
      </c>
      <c r="E224" s="13"/>
      <c r="F224" s="13"/>
      <c r="G224" s="13"/>
    </row>
    <row r="225" spans="1:7" ht="12.75" x14ac:dyDescent="0.2">
      <c r="A225" s="16" t="s">
        <v>39</v>
      </c>
      <c r="B225" s="13"/>
      <c r="C225" s="7">
        <v>1270</v>
      </c>
      <c r="D225" s="7">
        <v>1270</v>
      </c>
      <c r="E225" s="13"/>
      <c r="F225" s="13"/>
      <c r="G225" s="13"/>
    </row>
    <row r="226" spans="1:7" ht="12.75" x14ac:dyDescent="0.2">
      <c r="A226" s="18" t="s">
        <v>38</v>
      </c>
      <c r="B226" s="17">
        <v>459</v>
      </c>
      <c r="C226" s="17">
        <f>C227</f>
        <v>1725</v>
      </c>
      <c r="D226" s="17">
        <v>1847</v>
      </c>
      <c r="E226" s="17">
        <v>837.45</v>
      </c>
      <c r="F226" s="17">
        <f>E226/B226*100</f>
        <v>182.45098039215688</v>
      </c>
      <c r="G226" s="17">
        <f>E226/D226*100</f>
        <v>45.341093665403356</v>
      </c>
    </row>
    <row r="227" spans="1:7" ht="12.75" x14ac:dyDescent="0.2">
      <c r="A227" s="16" t="s">
        <v>26</v>
      </c>
      <c r="B227" s="7">
        <v>404.74</v>
      </c>
      <c r="C227" s="7">
        <f>C228+C229</f>
        <v>1725</v>
      </c>
      <c r="D227" s="7">
        <v>1812</v>
      </c>
      <c r="E227" s="7">
        <v>770.54</v>
      </c>
      <c r="F227" s="7">
        <f>E227/B227*100</f>
        <v>190.37900874635568</v>
      </c>
      <c r="G227" s="7">
        <f>E227/D227*100</f>
        <v>42.524282560706403</v>
      </c>
    </row>
    <row r="228" spans="1:7" ht="25.5" x14ac:dyDescent="0.2">
      <c r="A228" s="16" t="s">
        <v>27</v>
      </c>
      <c r="B228" s="13"/>
      <c r="C228" s="7">
        <v>795</v>
      </c>
      <c r="D228" s="7">
        <v>700</v>
      </c>
      <c r="E228" s="7">
        <v>41.06</v>
      </c>
      <c r="F228" s="13"/>
      <c r="G228" s="7">
        <v>5.87</v>
      </c>
    </row>
    <row r="229" spans="1:7" ht="12.75" x14ac:dyDescent="0.2">
      <c r="A229" s="16" t="s">
        <v>39</v>
      </c>
      <c r="B229" s="7">
        <v>404.74</v>
      </c>
      <c r="C229" s="7">
        <v>930</v>
      </c>
      <c r="D229" s="7">
        <v>1112</v>
      </c>
      <c r="E229" s="7">
        <v>729.48</v>
      </c>
      <c r="F229" s="7">
        <f>E229/B229*100</f>
        <v>180.2342244403815</v>
      </c>
      <c r="G229" s="7">
        <f>E229/D229*100</f>
        <v>65.600719424460436</v>
      </c>
    </row>
    <row r="230" spans="1:7" ht="12.75" x14ac:dyDescent="0.2">
      <c r="A230" s="16" t="s">
        <v>50</v>
      </c>
      <c r="B230" s="7">
        <v>54.26</v>
      </c>
      <c r="C230" s="7"/>
      <c r="D230" s="7">
        <v>35</v>
      </c>
      <c r="E230" s="7">
        <v>66.91</v>
      </c>
      <c r="F230" s="7">
        <f>E230/B230*100</f>
        <v>123.31367489863621</v>
      </c>
      <c r="G230" s="7">
        <f>E230/D230*100</f>
        <v>191.17142857142858</v>
      </c>
    </row>
    <row r="231" spans="1:7" ht="12.75" x14ac:dyDescent="0.2">
      <c r="A231" s="16" t="s">
        <v>51</v>
      </c>
      <c r="B231" s="7">
        <v>54.26</v>
      </c>
      <c r="C231" s="7"/>
      <c r="D231" s="7">
        <v>35</v>
      </c>
      <c r="E231" s="7">
        <v>66.91</v>
      </c>
      <c r="F231" s="7">
        <f>E231/B231*100</f>
        <v>123.31367489863621</v>
      </c>
      <c r="G231" s="7">
        <f>E231/D231*100</f>
        <v>191.17142857142858</v>
      </c>
    </row>
    <row r="232" spans="1:7" ht="12.75" x14ac:dyDescent="0.2">
      <c r="A232" s="18" t="s">
        <v>46</v>
      </c>
      <c r="B232" s="17">
        <v>66.36</v>
      </c>
      <c r="C232" s="17">
        <f>C233+C235</f>
        <v>70</v>
      </c>
      <c r="D232" s="17">
        <v>69</v>
      </c>
      <c r="E232" s="17">
        <v>53.09</v>
      </c>
      <c r="F232" s="17">
        <f>E232/B232*100</f>
        <v>80.003013863773361</v>
      </c>
      <c r="G232" s="17">
        <f>E232/D232*100</f>
        <v>76.94202898550725</v>
      </c>
    </row>
    <row r="233" spans="1:7" ht="12.75" x14ac:dyDescent="0.2">
      <c r="A233" s="16" t="s">
        <v>12</v>
      </c>
      <c r="B233" s="7">
        <v>13.27</v>
      </c>
      <c r="C233" s="7">
        <f>C234</f>
        <v>15</v>
      </c>
      <c r="D233" s="7">
        <v>14</v>
      </c>
      <c r="E233" s="13"/>
      <c r="F233" s="13"/>
      <c r="G233" s="13"/>
    </row>
    <row r="234" spans="1:7" ht="12.75" x14ac:dyDescent="0.2">
      <c r="A234" s="16" t="s">
        <v>13</v>
      </c>
      <c r="B234" s="7">
        <v>13.27</v>
      </c>
      <c r="C234" s="7">
        <v>15</v>
      </c>
      <c r="D234" s="7">
        <v>14</v>
      </c>
      <c r="E234" s="13"/>
      <c r="F234" s="13"/>
      <c r="G234" s="13"/>
    </row>
    <row r="235" spans="1:7" ht="12.75" x14ac:dyDescent="0.2">
      <c r="A235" s="16" t="s">
        <v>26</v>
      </c>
      <c r="B235" s="7">
        <v>53.09</v>
      </c>
      <c r="C235" s="7">
        <f>C236</f>
        <v>55</v>
      </c>
      <c r="D235" s="7">
        <v>55</v>
      </c>
      <c r="E235" s="7">
        <v>53.09</v>
      </c>
      <c r="F235" s="7">
        <f t="shared" ref="F235:F257" si="17">E235/B235*100</f>
        <v>100</v>
      </c>
      <c r="G235" s="7">
        <f t="shared" ref="G235:G257" si="18">E235/D235*100</f>
        <v>96.527272727272731</v>
      </c>
    </row>
    <row r="236" spans="1:7" ht="12.75" x14ac:dyDescent="0.2">
      <c r="A236" s="16" t="s">
        <v>39</v>
      </c>
      <c r="B236" s="7">
        <v>53.09</v>
      </c>
      <c r="C236" s="7">
        <v>55</v>
      </c>
      <c r="D236" s="7">
        <v>55</v>
      </c>
      <c r="E236" s="7">
        <v>53.09</v>
      </c>
      <c r="F236" s="7">
        <f t="shared" si="17"/>
        <v>100</v>
      </c>
      <c r="G236" s="7">
        <f t="shared" si="18"/>
        <v>96.527272727272731</v>
      </c>
    </row>
    <row r="237" spans="1:7" ht="12.75" x14ac:dyDescent="0.2">
      <c r="A237" s="18" t="s">
        <v>47</v>
      </c>
      <c r="B237" s="17">
        <v>2749.35</v>
      </c>
      <c r="C237" s="17">
        <f>C238+C240</f>
        <v>4655</v>
      </c>
      <c r="D237" s="17">
        <v>5182</v>
      </c>
      <c r="E237" s="17">
        <v>2499.8200000000002</v>
      </c>
      <c r="F237" s="17">
        <f t="shared" si="17"/>
        <v>90.924036590466855</v>
      </c>
      <c r="G237" s="17">
        <f t="shared" si="18"/>
        <v>48.240447703589354</v>
      </c>
    </row>
    <row r="238" spans="1:7" ht="12.75" x14ac:dyDescent="0.2">
      <c r="A238" s="16" t="s">
        <v>26</v>
      </c>
      <c r="B238" s="7">
        <v>146.33000000000001</v>
      </c>
      <c r="C238" s="7">
        <f>C239</f>
        <v>155</v>
      </c>
      <c r="D238" s="7">
        <v>182</v>
      </c>
      <c r="E238" s="7">
        <v>26.54</v>
      </c>
      <c r="F238" s="7">
        <f t="shared" si="17"/>
        <v>18.137087405180068</v>
      </c>
      <c r="G238" s="7">
        <f t="shared" si="18"/>
        <v>14.58241758241758</v>
      </c>
    </row>
    <row r="239" spans="1:7" ht="12.75" x14ac:dyDescent="0.2">
      <c r="A239" s="16" t="s">
        <v>39</v>
      </c>
      <c r="B239" s="7">
        <v>146.33000000000001</v>
      </c>
      <c r="C239" s="7">
        <v>155</v>
      </c>
      <c r="D239" s="7">
        <v>182</v>
      </c>
      <c r="E239" s="7">
        <v>26.54</v>
      </c>
      <c r="F239" s="7">
        <f t="shared" si="17"/>
        <v>18.137087405180068</v>
      </c>
      <c r="G239" s="7">
        <f t="shared" si="18"/>
        <v>14.58241758241758</v>
      </c>
    </row>
    <row r="240" spans="1:7" ht="12.75" x14ac:dyDescent="0.2">
      <c r="A240" s="16" t="s">
        <v>50</v>
      </c>
      <c r="B240" s="7">
        <v>2603.02</v>
      </c>
      <c r="C240" s="7">
        <f>C241</f>
        <v>4500</v>
      </c>
      <c r="D240" s="7">
        <v>5000</v>
      </c>
      <c r="E240" s="7">
        <v>2473.2800000000002</v>
      </c>
      <c r="F240" s="7">
        <f t="shared" si="17"/>
        <v>95.015789352367648</v>
      </c>
      <c r="G240" s="7">
        <f t="shared" si="18"/>
        <v>49.465600000000002</v>
      </c>
    </row>
    <row r="241" spans="1:7" ht="12.75" x14ac:dyDescent="0.2">
      <c r="A241" s="16" t="s">
        <v>51</v>
      </c>
      <c r="B241" s="7">
        <v>2603.02</v>
      </c>
      <c r="C241" s="7">
        <v>4500</v>
      </c>
      <c r="D241" s="7">
        <v>5000</v>
      </c>
      <c r="E241" s="7">
        <v>2473.2800000000002</v>
      </c>
      <c r="F241" s="7">
        <f t="shared" si="17"/>
        <v>95.015789352367648</v>
      </c>
      <c r="G241" s="7">
        <f t="shared" si="18"/>
        <v>49.465600000000002</v>
      </c>
    </row>
    <row r="242" spans="1:7" ht="12.75" x14ac:dyDescent="0.2">
      <c r="A242" s="18" t="s">
        <v>60</v>
      </c>
      <c r="B242" s="17">
        <v>746.57</v>
      </c>
      <c r="C242" s="17"/>
      <c r="D242" s="17">
        <v>1990</v>
      </c>
      <c r="E242" s="17">
        <v>1094.97</v>
      </c>
      <c r="F242" s="17">
        <f t="shared" si="17"/>
        <v>146.66675596394177</v>
      </c>
      <c r="G242" s="17">
        <f t="shared" si="18"/>
        <v>55.023618090452267</v>
      </c>
    </row>
    <row r="243" spans="1:7" ht="12.75" x14ac:dyDescent="0.2">
      <c r="A243" s="16" t="s">
        <v>50</v>
      </c>
      <c r="B243" s="7">
        <v>746.57</v>
      </c>
      <c r="C243" s="7"/>
      <c r="D243" s="7">
        <v>1990</v>
      </c>
      <c r="E243" s="7">
        <v>1094.97</v>
      </c>
      <c r="F243" s="7">
        <f t="shared" si="17"/>
        <v>146.66675596394177</v>
      </c>
      <c r="G243" s="7">
        <f t="shared" si="18"/>
        <v>55.023618090452267</v>
      </c>
    </row>
    <row r="244" spans="1:7" ht="12.75" x14ac:dyDescent="0.2">
      <c r="A244" s="16" t="s">
        <v>51</v>
      </c>
      <c r="B244" s="7">
        <v>746.57</v>
      </c>
      <c r="C244" s="7"/>
      <c r="D244" s="7">
        <v>1990</v>
      </c>
      <c r="E244" s="7">
        <v>1094.97</v>
      </c>
      <c r="F244" s="7">
        <f t="shared" si="17"/>
        <v>146.66675596394177</v>
      </c>
      <c r="G244" s="7">
        <f t="shared" si="18"/>
        <v>55.023618090452267</v>
      </c>
    </row>
    <row r="245" spans="1:7" ht="12.75" x14ac:dyDescent="0.2">
      <c r="A245" s="18" t="s">
        <v>22</v>
      </c>
      <c r="B245" s="17">
        <v>791.18</v>
      </c>
      <c r="C245" s="17">
        <f>C246+C248+C251</f>
        <v>3555</v>
      </c>
      <c r="D245" s="17">
        <v>3576</v>
      </c>
      <c r="E245" s="17">
        <v>904.04</v>
      </c>
      <c r="F245" s="17">
        <f t="shared" si="17"/>
        <v>114.26476907909704</v>
      </c>
      <c r="G245" s="17">
        <f t="shared" si="18"/>
        <v>25.280760626398209</v>
      </c>
    </row>
    <row r="246" spans="1:7" ht="12.75" x14ac:dyDescent="0.2">
      <c r="A246" s="16" t="s">
        <v>12</v>
      </c>
      <c r="B246" s="7">
        <v>275.10000000000002</v>
      </c>
      <c r="C246" s="7">
        <f>C247</f>
        <v>400</v>
      </c>
      <c r="D246" s="7">
        <v>100</v>
      </c>
      <c r="E246" s="7">
        <v>350.73</v>
      </c>
      <c r="F246" s="7">
        <f t="shared" si="17"/>
        <v>127.49182115594328</v>
      </c>
      <c r="G246" s="7">
        <f t="shared" si="18"/>
        <v>350.73</v>
      </c>
    </row>
    <row r="247" spans="1:7" ht="12.75" x14ac:dyDescent="0.2">
      <c r="A247" s="16" t="s">
        <v>13</v>
      </c>
      <c r="B247" s="7">
        <v>275.10000000000002</v>
      </c>
      <c r="C247" s="7">
        <v>400</v>
      </c>
      <c r="D247" s="7">
        <v>100</v>
      </c>
      <c r="E247" s="7">
        <v>350.73</v>
      </c>
      <c r="F247" s="7">
        <f t="shared" si="17"/>
        <v>127.49182115594328</v>
      </c>
      <c r="G247" s="7">
        <f t="shared" si="18"/>
        <v>350.73</v>
      </c>
    </row>
    <row r="248" spans="1:7" ht="12.75" x14ac:dyDescent="0.2">
      <c r="A248" s="16" t="s">
        <v>26</v>
      </c>
      <c r="B248" s="7">
        <v>383.49</v>
      </c>
      <c r="C248" s="7">
        <f>C249+C250</f>
        <v>3025</v>
      </c>
      <c r="D248" s="7">
        <v>3326</v>
      </c>
      <c r="E248" s="7">
        <v>366.25</v>
      </c>
      <c r="F248" s="7">
        <f t="shared" si="17"/>
        <v>95.504446009022388</v>
      </c>
      <c r="G248" s="7">
        <f t="shared" si="18"/>
        <v>11.011725796752856</v>
      </c>
    </row>
    <row r="249" spans="1:7" ht="25.5" x14ac:dyDescent="0.2">
      <c r="A249" s="16" t="s">
        <v>27</v>
      </c>
      <c r="B249" s="7">
        <v>169.89</v>
      </c>
      <c r="C249" s="7">
        <v>2530</v>
      </c>
      <c r="D249" s="7">
        <v>2830</v>
      </c>
      <c r="E249" s="7">
        <v>218.71</v>
      </c>
      <c r="F249" s="7">
        <f t="shared" si="17"/>
        <v>128.73624109718054</v>
      </c>
      <c r="G249" s="7">
        <f t="shared" si="18"/>
        <v>7.7282685512367504</v>
      </c>
    </row>
    <row r="250" spans="1:7" ht="12.75" x14ac:dyDescent="0.2">
      <c r="A250" s="16" t="s">
        <v>39</v>
      </c>
      <c r="B250" s="7">
        <v>213.6</v>
      </c>
      <c r="C250" s="7">
        <v>495</v>
      </c>
      <c r="D250" s="7">
        <v>496</v>
      </c>
      <c r="E250" s="7">
        <v>147.54</v>
      </c>
      <c r="F250" s="7">
        <f t="shared" si="17"/>
        <v>69.073033707865164</v>
      </c>
      <c r="G250" s="7">
        <f t="shared" si="18"/>
        <v>29.74596774193548</v>
      </c>
    </row>
    <row r="251" spans="1:7" ht="12.75" x14ac:dyDescent="0.2">
      <c r="A251" s="16" t="s">
        <v>50</v>
      </c>
      <c r="B251" s="7">
        <v>132.59</v>
      </c>
      <c r="C251" s="7">
        <f>C252</f>
        <v>130</v>
      </c>
      <c r="D251" s="7">
        <v>150</v>
      </c>
      <c r="E251" s="7">
        <v>187.06</v>
      </c>
      <c r="F251" s="7">
        <f t="shared" si="17"/>
        <v>141.08152952711364</v>
      </c>
      <c r="G251" s="7">
        <f t="shared" si="18"/>
        <v>124.70666666666668</v>
      </c>
    </row>
    <row r="252" spans="1:7" ht="12.75" x14ac:dyDescent="0.2">
      <c r="A252" s="16" t="s">
        <v>51</v>
      </c>
      <c r="B252" s="7">
        <v>132.59</v>
      </c>
      <c r="C252" s="7">
        <v>130</v>
      </c>
      <c r="D252" s="7">
        <v>150</v>
      </c>
      <c r="E252" s="7">
        <v>187.06</v>
      </c>
      <c r="F252" s="7">
        <f t="shared" si="17"/>
        <v>141.08152952711364</v>
      </c>
      <c r="G252" s="7">
        <f t="shared" si="18"/>
        <v>124.70666666666668</v>
      </c>
    </row>
    <row r="253" spans="1:7" ht="12.75" x14ac:dyDescent="0.2">
      <c r="A253" s="19" t="s">
        <v>23</v>
      </c>
      <c r="B253" s="17">
        <v>910.86</v>
      </c>
      <c r="C253" s="17">
        <f>C254+C257</f>
        <v>425</v>
      </c>
      <c r="D253" s="17">
        <v>1806</v>
      </c>
      <c r="E253" s="17">
        <v>876.31</v>
      </c>
      <c r="F253" s="17">
        <f t="shared" si="17"/>
        <v>96.206881408778514</v>
      </c>
      <c r="G253" s="17">
        <f t="shared" si="18"/>
        <v>48.522148394241412</v>
      </c>
    </row>
    <row r="254" spans="1:7" ht="12.75" x14ac:dyDescent="0.2">
      <c r="A254" s="18" t="s">
        <v>48</v>
      </c>
      <c r="B254" s="17">
        <v>187.75</v>
      </c>
      <c r="C254" s="17">
        <f>C255</f>
        <v>400</v>
      </c>
      <c r="D254" s="17">
        <v>415</v>
      </c>
      <c r="E254" s="17">
        <v>187.94</v>
      </c>
      <c r="F254" s="17">
        <f t="shared" si="17"/>
        <v>100.10119840213049</v>
      </c>
      <c r="G254" s="17">
        <f t="shared" si="18"/>
        <v>45.286746987951808</v>
      </c>
    </row>
    <row r="255" spans="1:7" ht="12.75" x14ac:dyDescent="0.2">
      <c r="A255" s="16" t="s">
        <v>26</v>
      </c>
      <c r="B255" s="7">
        <v>187.75</v>
      </c>
      <c r="C255" s="7">
        <f>C256</f>
        <v>400</v>
      </c>
      <c r="D255" s="7">
        <v>415</v>
      </c>
      <c r="E255" s="7">
        <v>187.94</v>
      </c>
      <c r="F255" s="7">
        <f t="shared" si="17"/>
        <v>100.10119840213049</v>
      </c>
      <c r="G255" s="7">
        <f t="shared" si="18"/>
        <v>45.286746987951808</v>
      </c>
    </row>
    <row r="256" spans="1:7" ht="12.75" x14ac:dyDescent="0.2">
      <c r="A256" s="16" t="s">
        <v>39</v>
      </c>
      <c r="B256" s="7">
        <v>187.75</v>
      </c>
      <c r="C256" s="7">
        <v>400</v>
      </c>
      <c r="D256" s="7">
        <v>415</v>
      </c>
      <c r="E256" s="7">
        <v>187.94</v>
      </c>
      <c r="F256" s="7">
        <f t="shared" si="17"/>
        <v>100.10119840213049</v>
      </c>
      <c r="G256" s="7">
        <f t="shared" si="18"/>
        <v>45.286746987951808</v>
      </c>
    </row>
    <row r="257" spans="1:7" ht="12.75" x14ac:dyDescent="0.2">
      <c r="A257" s="18" t="s">
        <v>24</v>
      </c>
      <c r="B257" s="17">
        <v>723.11</v>
      </c>
      <c r="C257" s="17">
        <f>C258+C260</f>
        <v>25</v>
      </c>
      <c r="D257" s="17">
        <v>1391</v>
      </c>
      <c r="E257" s="17">
        <v>688.37</v>
      </c>
      <c r="F257" s="17">
        <f t="shared" si="17"/>
        <v>95.195751683699569</v>
      </c>
      <c r="G257" s="17">
        <f t="shared" si="18"/>
        <v>49.48741912293314</v>
      </c>
    </row>
    <row r="258" spans="1:7" ht="12.75" x14ac:dyDescent="0.2">
      <c r="A258" s="16" t="s">
        <v>12</v>
      </c>
      <c r="B258" s="7">
        <v>1.94</v>
      </c>
      <c r="C258" s="7">
        <f>C259</f>
        <v>25</v>
      </c>
      <c r="D258" s="7">
        <v>15</v>
      </c>
      <c r="E258" s="13"/>
      <c r="F258" s="13"/>
      <c r="G258" s="13"/>
    </row>
    <row r="259" spans="1:7" ht="12.75" x14ac:dyDescent="0.2">
      <c r="A259" s="16" t="s">
        <v>13</v>
      </c>
      <c r="B259" s="7">
        <v>1.94</v>
      </c>
      <c r="C259" s="7">
        <v>25</v>
      </c>
      <c r="D259" s="7">
        <v>15</v>
      </c>
      <c r="E259" s="13"/>
      <c r="F259" s="13"/>
      <c r="G259" s="13"/>
    </row>
    <row r="260" spans="1:7" ht="12.75" x14ac:dyDescent="0.2">
      <c r="A260" s="16" t="s">
        <v>50</v>
      </c>
      <c r="B260" s="7">
        <v>721.17</v>
      </c>
      <c r="C260" s="7"/>
      <c r="D260" s="7">
        <v>1376</v>
      </c>
      <c r="E260" s="7">
        <v>688.37</v>
      </c>
      <c r="F260" s="7">
        <f>E260/B260*100</f>
        <v>95.451835212224594</v>
      </c>
      <c r="G260" s="7">
        <f t="shared" ref="G260:G267" si="19">E260/D260*100</f>
        <v>50.026889534883722</v>
      </c>
    </row>
    <row r="261" spans="1:7" ht="12.75" x14ac:dyDescent="0.2">
      <c r="A261" s="16" t="s">
        <v>51</v>
      </c>
      <c r="B261" s="7">
        <v>721.17</v>
      </c>
      <c r="C261" s="7"/>
      <c r="D261" s="7">
        <v>1376</v>
      </c>
      <c r="E261" s="7">
        <v>688.37</v>
      </c>
      <c r="F261" s="7">
        <f>E261/B261*100</f>
        <v>95.451835212224594</v>
      </c>
      <c r="G261" s="7">
        <f t="shared" si="19"/>
        <v>50.026889534883722</v>
      </c>
    </row>
    <row r="262" spans="1:7" ht="25.5" x14ac:dyDescent="0.2">
      <c r="A262" s="19" t="s">
        <v>61</v>
      </c>
      <c r="B262" s="17">
        <v>5362.58</v>
      </c>
      <c r="C262" s="17">
        <f>C263</f>
        <v>26800</v>
      </c>
      <c r="D262" s="17">
        <v>27221.279999999999</v>
      </c>
      <c r="E262" s="17">
        <v>6426.79</v>
      </c>
      <c r="F262" s="17">
        <f>E262/B262*100</f>
        <v>119.84511186779498</v>
      </c>
      <c r="G262" s="17">
        <f t="shared" si="19"/>
        <v>23.609433502024888</v>
      </c>
    </row>
    <row r="263" spans="1:7" ht="12.75" x14ac:dyDescent="0.2">
      <c r="A263" s="18" t="s">
        <v>62</v>
      </c>
      <c r="B263" s="17">
        <v>5362.58</v>
      </c>
      <c r="C263" s="17">
        <f>C264+C266</f>
        <v>26800</v>
      </c>
      <c r="D263" s="17">
        <v>27221.279999999999</v>
      </c>
      <c r="E263" s="17">
        <v>6426.79</v>
      </c>
      <c r="F263" s="17">
        <f>E263/B263*100</f>
        <v>119.84511186779498</v>
      </c>
      <c r="G263" s="17">
        <f t="shared" si="19"/>
        <v>23.609433502024888</v>
      </c>
    </row>
    <row r="264" spans="1:7" ht="12.75" x14ac:dyDescent="0.2">
      <c r="A264" s="16" t="s">
        <v>76</v>
      </c>
      <c r="B264" s="13"/>
      <c r="C264" s="7">
        <f>C265</f>
        <v>150</v>
      </c>
      <c r="D264" s="7">
        <v>50</v>
      </c>
      <c r="E264" s="7">
        <v>50</v>
      </c>
      <c r="F264" s="13"/>
      <c r="G264" s="7">
        <f t="shared" si="19"/>
        <v>100</v>
      </c>
    </row>
    <row r="265" spans="1:7" ht="12.75" x14ac:dyDescent="0.2">
      <c r="A265" s="16" t="s">
        <v>77</v>
      </c>
      <c r="B265" s="13"/>
      <c r="C265" s="7">
        <v>150</v>
      </c>
      <c r="D265" s="7">
        <v>50</v>
      </c>
      <c r="E265" s="7">
        <v>50</v>
      </c>
      <c r="F265" s="13"/>
      <c r="G265" s="7">
        <f t="shared" si="19"/>
        <v>100</v>
      </c>
    </row>
    <row r="266" spans="1:7" ht="12.75" x14ac:dyDescent="0.2">
      <c r="A266" s="16" t="s">
        <v>50</v>
      </c>
      <c r="B266" s="7">
        <v>5362.58</v>
      </c>
      <c r="C266" s="7">
        <f>C267+C268</f>
        <v>26650</v>
      </c>
      <c r="D266" s="7">
        <v>27171.279999999999</v>
      </c>
      <c r="E266" s="7">
        <v>6376.79</v>
      </c>
      <c r="F266" s="7">
        <f>E266/B266*100</f>
        <v>118.91272484513051</v>
      </c>
      <c r="G266" s="7">
        <f t="shared" si="19"/>
        <v>23.468861238778594</v>
      </c>
    </row>
    <row r="267" spans="1:7" ht="12.75" x14ac:dyDescent="0.2">
      <c r="A267" s="16" t="s">
        <v>51</v>
      </c>
      <c r="B267" s="7">
        <v>5362.58</v>
      </c>
      <c r="C267" s="7">
        <v>26650</v>
      </c>
      <c r="D267" s="7">
        <v>27000</v>
      </c>
      <c r="E267" s="7">
        <v>6205.51</v>
      </c>
      <c r="F267" s="7">
        <f>E267/B267*100</f>
        <v>115.71873986029114</v>
      </c>
      <c r="G267" s="7">
        <f t="shared" si="19"/>
        <v>22.98337037037037</v>
      </c>
    </row>
    <row r="268" spans="1:7" ht="12.75" x14ac:dyDescent="0.2">
      <c r="A268" s="16" t="s">
        <v>63</v>
      </c>
      <c r="B268" s="13"/>
      <c r="C268" s="7"/>
      <c r="D268" s="7">
        <v>171.28</v>
      </c>
      <c r="E268" s="7">
        <v>171.28</v>
      </c>
      <c r="F268" s="13"/>
      <c r="G268" s="7">
        <v>100</v>
      </c>
    </row>
    <row r="269" spans="1:7" ht="12.75" x14ac:dyDescent="0.2">
      <c r="A269" s="19" t="s">
        <v>73</v>
      </c>
      <c r="B269" s="17">
        <v>5052.6000000000004</v>
      </c>
      <c r="C269" s="17">
        <f>C270+C276+C283+C287</f>
        <v>8678</v>
      </c>
      <c r="D269" s="17">
        <v>24679.26</v>
      </c>
      <c r="E269" s="17">
        <v>6110.4</v>
      </c>
      <c r="F269" s="17">
        <f>E269/B269*100</f>
        <v>120.93575584847405</v>
      </c>
      <c r="G269" s="17">
        <f t="shared" ref="G269:G274" si="20">E269/D269*100</f>
        <v>24.759251290354737</v>
      </c>
    </row>
    <row r="270" spans="1:7" ht="12.75" x14ac:dyDescent="0.2">
      <c r="A270" s="18" t="s">
        <v>87</v>
      </c>
      <c r="B270" s="17">
        <v>2182.1999999999998</v>
      </c>
      <c r="C270" s="17">
        <f>C271+C273</f>
        <v>2114</v>
      </c>
      <c r="D270" s="17">
        <v>4548</v>
      </c>
      <c r="E270" s="17">
        <v>765.4</v>
      </c>
      <c r="F270" s="17">
        <f>E270/B270*100</f>
        <v>35.074695261662541</v>
      </c>
      <c r="G270" s="17">
        <f t="shared" si="20"/>
        <v>16.829375549692173</v>
      </c>
    </row>
    <row r="271" spans="1:7" ht="12.75" x14ac:dyDescent="0.2">
      <c r="A271" s="16" t="s">
        <v>12</v>
      </c>
      <c r="B271" s="7">
        <v>1213.46</v>
      </c>
      <c r="C271" s="7">
        <f>C272</f>
        <v>2114</v>
      </c>
      <c r="D271" s="7">
        <v>1579</v>
      </c>
      <c r="E271" s="7">
        <v>566.9</v>
      </c>
      <c r="F271" s="7">
        <f>E271/B271*100</f>
        <v>46.717650355182698</v>
      </c>
      <c r="G271" s="7">
        <f t="shared" si="20"/>
        <v>35.902469917669407</v>
      </c>
    </row>
    <row r="272" spans="1:7" ht="12.75" x14ac:dyDescent="0.2">
      <c r="A272" s="16" t="s">
        <v>13</v>
      </c>
      <c r="B272" s="7">
        <v>1213.46</v>
      </c>
      <c r="C272" s="7">
        <v>2114</v>
      </c>
      <c r="D272" s="7">
        <v>1579</v>
      </c>
      <c r="E272" s="7">
        <v>566.9</v>
      </c>
      <c r="F272" s="7">
        <f>E272/B272*100</f>
        <v>46.717650355182698</v>
      </c>
      <c r="G272" s="7">
        <f t="shared" si="20"/>
        <v>35.902469917669407</v>
      </c>
    </row>
    <row r="273" spans="1:7" ht="12.75" x14ac:dyDescent="0.2">
      <c r="A273" s="16" t="s">
        <v>26</v>
      </c>
      <c r="B273" s="7">
        <v>968.74</v>
      </c>
      <c r="C273" s="7"/>
      <c r="D273" s="7">
        <v>2969</v>
      </c>
      <c r="E273" s="7">
        <v>198.5</v>
      </c>
      <c r="F273" s="7">
        <f>E273/B273*100</f>
        <v>20.490534095835827</v>
      </c>
      <c r="G273" s="7">
        <f t="shared" si="20"/>
        <v>6.6857527787133719</v>
      </c>
    </row>
    <row r="274" spans="1:7" ht="25.5" x14ac:dyDescent="0.2">
      <c r="A274" s="16" t="s">
        <v>27</v>
      </c>
      <c r="B274" s="13"/>
      <c r="C274" s="7"/>
      <c r="D274" s="7">
        <v>2969</v>
      </c>
      <c r="E274" s="7">
        <v>198.5</v>
      </c>
      <c r="F274" s="13"/>
      <c r="G274" s="7">
        <f t="shared" si="20"/>
        <v>6.6857527787133719</v>
      </c>
    </row>
    <row r="275" spans="1:7" ht="12.75" x14ac:dyDescent="0.2">
      <c r="A275" s="16" t="s">
        <v>49</v>
      </c>
      <c r="B275" s="7">
        <v>968.74</v>
      </c>
      <c r="C275" s="13"/>
      <c r="D275" s="13"/>
      <c r="E275" s="13"/>
      <c r="F275" s="13"/>
      <c r="G275" s="13"/>
    </row>
    <row r="276" spans="1:7" ht="12.75" x14ac:dyDescent="0.2">
      <c r="A276" s="18" t="s">
        <v>88</v>
      </c>
      <c r="B276" s="17">
        <v>2870.4</v>
      </c>
      <c r="C276" s="17">
        <f>C277+C280</f>
        <v>2390</v>
      </c>
      <c r="D276" s="17">
        <v>7516.43</v>
      </c>
      <c r="E276" s="17">
        <v>5345</v>
      </c>
      <c r="F276" s="17">
        <f>E276/B276*100</f>
        <v>186.21098104793757</v>
      </c>
      <c r="G276" s="17">
        <f t="shared" ref="G276:G281" si="21">E276/D276*100</f>
        <v>71.110886418153299</v>
      </c>
    </row>
    <row r="277" spans="1:7" ht="12.75" x14ac:dyDescent="0.2">
      <c r="A277" s="16" t="s">
        <v>12</v>
      </c>
      <c r="B277" s="7">
        <v>43.4</v>
      </c>
      <c r="C277" s="7">
        <f>C278+C279</f>
        <v>2390</v>
      </c>
      <c r="D277" s="7">
        <v>3304.99</v>
      </c>
      <c r="E277" s="7">
        <v>1133.56</v>
      </c>
      <c r="F277" s="7">
        <f>E277/B277*100</f>
        <v>2611.8894009216588</v>
      </c>
      <c r="G277" s="7">
        <f t="shared" si="21"/>
        <v>34.298439632192533</v>
      </c>
    </row>
    <row r="278" spans="1:7" ht="12.75" x14ac:dyDescent="0.2">
      <c r="A278" s="16" t="s">
        <v>13</v>
      </c>
      <c r="B278" s="7">
        <v>43.4</v>
      </c>
      <c r="C278" s="7">
        <v>2390</v>
      </c>
      <c r="D278" s="7">
        <v>2484</v>
      </c>
      <c r="E278" s="7">
        <v>312.57</v>
      </c>
      <c r="F278" s="7">
        <f>E278/B278*100</f>
        <v>720.20737327188942</v>
      </c>
      <c r="G278" s="7">
        <f t="shared" si="21"/>
        <v>12.583333333333332</v>
      </c>
    </row>
    <row r="279" spans="1:7" ht="25.5" x14ac:dyDescent="0.2">
      <c r="A279" s="16" t="s">
        <v>25</v>
      </c>
      <c r="B279" s="13"/>
      <c r="C279" s="7"/>
      <c r="D279" s="7">
        <v>820.99</v>
      </c>
      <c r="E279" s="7">
        <v>820.99</v>
      </c>
      <c r="F279" s="13"/>
      <c r="G279" s="7">
        <f t="shared" si="21"/>
        <v>100</v>
      </c>
    </row>
    <row r="280" spans="1:7" ht="12.75" x14ac:dyDescent="0.2">
      <c r="A280" s="16" t="s">
        <v>64</v>
      </c>
      <c r="B280" s="7">
        <v>2827</v>
      </c>
      <c r="C280" s="7"/>
      <c r="D280" s="7">
        <v>4211.4399999999996</v>
      </c>
      <c r="E280" s="7">
        <v>4211.4399999999996</v>
      </c>
      <c r="F280" s="7">
        <f>E280/B280*100</f>
        <v>148.97205518217189</v>
      </c>
      <c r="G280" s="7">
        <f t="shared" si="21"/>
        <v>100</v>
      </c>
    </row>
    <row r="281" spans="1:7" ht="12.75" x14ac:dyDescent="0.2">
      <c r="A281" s="16" t="s">
        <v>65</v>
      </c>
      <c r="B281" s="7">
        <v>2827</v>
      </c>
      <c r="C281" s="7"/>
      <c r="D281" s="7">
        <v>3800</v>
      </c>
      <c r="E281" s="7">
        <v>3800</v>
      </c>
      <c r="F281" s="7">
        <f>E281/B281*100</f>
        <v>134.41811107180757</v>
      </c>
      <c r="G281" s="7">
        <f t="shared" si="21"/>
        <v>100</v>
      </c>
    </row>
    <row r="282" spans="1:7" ht="12.75" x14ac:dyDescent="0.2">
      <c r="A282" s="16" t="s">
        <v>66</v>
      </c>
      <c r="B282" s="13"/>
      <c r="C282" s="7"/>
      <c r="D282" s="7">
        <v>411.44</v>
      </c>
      <c r="E282" s="7">
        <v>411.44</v>
      </c>
      <c r="F282" s="13"/>
      <c r="G282" s="7">
        <v>100</v>
      </c>
    </row>
    <row r="283" spans="1:7" ht="12.75" x14ac:dyDescent="0.2">
      <c r="A283" s="18" t="s">
        <v>89</v>
      </c>
      <c r="B283" s="21"/>
      <c r="C283" s="17">
        <f>C284</f>
        <v>3774</v>
      </c>
      <c r="D283" s="17">
        <v>7158.14</v>
      </c>
      <c r="E283" s="21"/>
      <c r="F283" s="21"/>
      <c r="G283" s="20"/>
    </row>
    <row r="284" spans="1:7" ht="12.75" x14ac:dyDescent="0.2">
      <c r="A284" s="16" t="s">
        <v>26</v>
      </c>
      <c r="B284" s="13"/>
      <c r="C284" s="7">
        <f>C285+C286</f>
        <v>3774</v>
      </c>
      <c r="D284" s="7">
        <v>7158.14</v>
      </c>
      <c r="E284" s="13"/>
      <c r="F284" s="13"/>
      <c r="G284" s="13"/>
    </row>
    <row r="285" spans="1:7" ht="25.5" x14ac:dyDescent="0.2">
      <c r="A285" s="16" t="s">
        <v>27</v>
      </c>
      <c r="B285" s="13"/>
      <c r="C285" s="7">
        <v>3774</v>
      </c>
      <c r="D285" s="7">
        <v>522</v>
      </c>
      <c r="E285" s="13"/>
      <c r="F285" s="13"/>
      <c r="G285" s="13"/>
    </row>
    <row r="286" spans="1:7" ht="12.75" x14ac:dyDescent="0.2">
      <c r="A286" s="16" t="s">
        <v>49</v>
      </c>
      <c r="B286" s="13"/>
      <c r="C286" s="7"/>
      <c r="D286" s="7">
        <v>6636.14</v>
      </c>
      <c r="E286" s="13"/>
      <c r="F286" s="13"/>
      <c r="G286" s="13"/>
    </row>
    <row r="287" spans="1:7" ht="12.75" x14ac:dyDescent="0.2">
      <c r="A287" s="18" t="s">
        <v>74</v>
      </c>
      <c r="B287" s="21"/>
      <c r="C287" s="17">
        <f>C288</f>
        <v>400</v>
      </c>
      <c r="D287" s="17">
        <v>5456.69</v>
      </c>
      <c r="E287" s="21"/>
      <c r="F287" s="21"/>
      <c r="G287" s="20"/>
    </row>
    <row r="288" spans="1:7" ht="12.75" x14ac:dyDescent="0.2">
      <c r="A288" s="16" t="s">
        <v>26</v>
      </c>
      <c r="B288" s="13"/>
      <c r="C288" s="7">
        <f>C289+C290</f>
        <v>400</v>
      </c>
      <c r="D288" s="7">
        <v>5456.69</v>
      </c>
      <c r="E288" s="13"/>
      <c r="F288" s="13"/>
      <c r="G288" s="13"/>
    </row>
    <row r="289" spans="1:7" ht="25.5" x14ac:dyDescent="0.2">
      <c r="A289" s="16" t="s">
        <v>27</v>
      </c>
      <c r="B289" s="13"/>
      <c r="C289" s="7">
        <v>400</v>
      </c>
      <c r="D289" s="7">
        <v>3500</v>
      </c>
      <c r="E289" s="13"/>
      <c r="F289" s="13"/>
      <c r="G289" s="13"/>
    </row>
    <row r="290" spans="1:7" ht="12.75" x14ac:dyDescent="0.2">
      <c r="A290" s="16" t="s">
        <v>49</v>
      </c>
      <c r="B290" s="13"/>
      <c r="C290" s="7"/>
      <c r="D290" s="7">
        <v>1956.69</v>
      </c>
      <c r="E290" s="13"/>
      <c r="F290" s="13"/>
      <c r="G290" s="13"/>
    </row>
    <row r="291" spans="1:7" ht="25.5" x14ac:dyDescent="0.2">
      <c r="A291" s="19" t="s">
        <v>68</v>
      </c>
      <c r="B291" s="17">
        <v>1278.43</v>
      </c>
      <c r="C291" s="17">
        <f>C292</f>
        <v>4000</v>
      </c>
      <c r="D291" s="17">
        <v>4676</v>
      </c>
      <c r="E291" s="17">
        <v>16.48</v>
      </c>
      <c r="F291" s="17">
        <f>E291/B291*100</f>
        <v>1.2890811385840446</v>
      </c>
      <c r="G291" s="17">
        <f>E291/D291*100</f>
        <v>0.35243798118049618</v>
      </c>
    </row>
    <row r="292" spans="1:7" ht="12.75" x14ac:dyDescent="0.2">
      <c r="A292" s="18" t="s">
        <v>69</v>
      </c>
      <c r="B292" s="17">
        <v>1278.43</v>
      </c>
      <c r="C292" s="17">
        <f>C293+C295+C297+C299</f>
        <v>4000</v>
      </c>
      <c r="D292" s="17">
        <v>4676</v>
      </c>
      <c r="E292" s="17">
        <v>16.48</v>
      </c>
      <c r="F292" s="17">
        <f>E292/B292*100</f>
        <v>1.2890811385840446</v>
      </c>
      <c r="G292" s="17">
        <f>E292/D292*100</f>
        <v>0.35243798118049618</v>
      </c>
    </row>
    <row r="293" spans="1:7" ht="12.75" x14ac:dyDescent="0.2">
      <c r="A293" s="16" t="s">
        <v>76</v>
      </c>
      <c r="B293" s="7">
        <v>132.72</v>
      </c>
      <c r="C293" s="13"/>
      <c r="D293" s="13"/>
      <c r="E293" s="13"/>
      <c r="F293" s="13"/>
      <c r="G293" s="13"/>
    </row>
    <row r="294" spans="1:7" ht="12.75" x14ac:dyDescent="0.2">
      <c r="A294" s="16" t="s">
        <v>77</v>
      </c>
      <c r="B294" s="7">
        <v>132.72</v>
      </c>
      <c r="C294" s="13"/>
      <c r="D294" s="13"/>
      <c r="E294" s="13"/>
      <c r="F294" s="13"/>
      <c r="G294" s="13"/>
    </row>
    <row r="295" spans="1:7" ht="12.75" x14ac:dyDescent="0.2">
      <c r="A295" s="16" t="s">
        <v>12</v>
      </c>
      <c r="B295" s="7">
        <v>342.85</v>
      </c>
      <c r="C295" s="7"/>
      <c r="D295" s="7">
        <v>16</v>
      </c>
      <c r="E295" s="7">
        <v>16.48</v>
      </c>
      <c r="F295" s="7">
        <f>E295/B295*100</f>
        <v>4.8067668076418251</v>
      </c>
      <c r="G295" s="7">
        <f>E295/D295*100</f>
        <v>103</v>
      </c>
    </row>
    <row r="296" spans="1:7" ht="12.75" x14ac:dyDescent="0.2">
      <c r="A296" s="16" t="s">
        <v>13</v>
      </c>
      <c r="B296" s="7">
        <v>342.85</v>
      </c>
      <c r="C296" s="7"/>
      <c r="D296" s="7">
        <v>16</v>
      </c>
      <c r="E296" s="7">
        <v>16.48</v>
      </c>
      <c r="F296" s="7">
        <f>E296/B296*100</f>
        <v>4.8067668076418251</v>
      </c>
      <c r="G296" s="7">
        <f>E296/D296*100</f>
        <v>103</v>
      </c>
    </row>
    <row r="297" spans="1:7" ht="12.75" x14ac:dyDescent="0.2">
      <c r="A297" s="16" t="s">
        <v>50</v>
      </c>
      <c r="B297" s="7">
        <v>57.75</v>
      </c>
      <c r="C297" s="7">
        <f>C298</f>
        <v>4000</v>
      </c>
      <c r="D297" s="7">
        <v>4660</v>
      </c>
      <c r="E297" s="13"/>
      <c r="F297" s="13"/>
      <c r="G297" s="13"/>
    </row>
    <row r="298" spans="1:7" ht="12.75" x14ac:dyDescent="0.2">
      <c r="A298" s="16" t="s">
        <v>51</v>
      </c>
      <c r="B298" s="7">
        <v>57.75</v>
      </c>
      <c r="C298" s="7">
        <v>4000</v>
      </c>
      <c r="D298" s="7">
        <v>4660</v>
      </c>
      <c r="E298" s="13"/>
      <c r="F298" s="13"/>
      <c r="G298" s="13"/>
    </row>
    <row r="299" spans="1:7" ht="12.75" x14ac:dyDescent="0.2">
      <c r="A299" s="16" t="s">
        <v>64</v>
      </c>
      <c r="B299" s="7">
        <v>745.11</v>
      </c>
      <c r="C299" s="13"/>
      <c r="D299" s="13"/>
      <c r="E299" s="13"/>
      <c r="F299" s="13"/>
      <c r="G299" s="13"/>
    </row>
    <row r="300" spans="1:7" ht="12.75" x14ac:dyDescent="0.2">
      <c r="A300" s="16" t="s">
        <v>65</v>
      </c>
      <c r="B300" s="7">
        <v>745.11</v>
      </c>
      <c r="C300" s="13"/>
      <c r="D300" s="13"/>
      <c r="E300" s="13"/>
      <c r="F300" s="13"/>
      <c r="G300" s="13"/>
    </row>
    <row r="301" spans="1:7" ht="12.75" x14ac:dyDescent="0.2">
      <c r="A301" s="15" t="s">
        <v>91</v>
      </c>
      <c r="B301" s="4">
        <v>896645</v>
      </c>
      <c r="C301" s="4">
        <v>2011791.4100000001</v>
      </c>
      <c r="D301" s="4">
        <v>2199940.59</v>
      </c>
      <c r="E301" s="4">
        <v>1062309.29</v>
      </c>
      <c r="F301" s="4">
        <f>E301/B301*100</f>
        <v>118.47601782199197</v>
      </c>
      <c r="G301" s="4">
        <f>E301/D301*100</f>
        <v>48.28808990700972</v>
      </c>
    </row>
    <row r="304" spans="1:7" ht="12" thickBot="1" x14ac:dyDescent="0.2">
      <c r="C304" s="14"/>
    </row>
    <row r="305" spans="1:7" ht="26.25" thickBot="1" x14ac:dyDescent="0.2">
      <c r="A305" s="2" t="s">
        <v>0</v>
      </c>
      <c r="B305" s="2" t="s">
        <v>1</v>
      </c>
      <c r="C305" s="2" t="s">
        <v>2</v>
      </c>
      <c r="D305" s="2" t="s">
        <v>3</v>
      </c>
      <c r="E305" s="2" t="s">
        <v>4</v>
      </c>
      <c r="F305" s="2" t="s">
        <v>113</v>
      </c>
      <c r="G305" s="2" t="s">
        <v>112</v>
      </c>
    </row>
    <row r="306" spans="1:7" ht="12.75" x14ac:dyDescent="0.2">
      <c r="A306" s="15" t="s">
        <v>115</v>
      </c>
      <c r="B306" s="4"/>
      <c r="C306" s="4"/>
      <c r="D306" s="4"/>
      <c r="E306" s="4"/>
      <c r="F306" s="4"/>
      <c r="G306" s="4"/>
    </row>
    <row r="307" spans="1:7" ht="12.75" x14ac:dyDescent="0.2">
      <c r="A307" s="30" t="s">
        <v>116</v>
      </c>
      <c r="B307" s="57">
        <v>0</v>
      </c>
      <c r="C307" s="57">
        <v>0</v>
      </c>
      <c r="D307" s="57">
        <v>0</v>
      </c>
      <c r="E307" s="57">
        <v>0</v>
      </c>
      <c r="F307" s="41"/>
      <c r="G307" s="42"/>
    </row>
    <row r="308" spans="1:7" ht="12.75" x14ac:dyDescent="0.2">
      <c r="A308" s="30" t="s">
        <v>117</v>
      </c>
      <c r="B308" s="57">
        <v>0</v>
      </c>
      <c r="C308" s="57">
        <v>0</v>
      </c>
      <c r="D308" s="57">
        <v>0</v>
      </c>
      <c r="E308" s="57">
        <v>0</v>
      </c>
      <c r="F308" s="41"/>
      <c r="G308" s="42"/>
    </row>
    <row r="309" spans="1:7" ht="12.75" x14ac:dyDescent="0.2">
      <c r="A309" s="15" t="s">
        <v>118</v>
      </c>
      <c r="B309" s="4">
        <v>0</v>
      </c>
      <c r="C309" s="4">
        <v>0</v>
      </c>
      <c r="D309" s="4">
        <v>0</v>
      </c>
      <c r="E309" s="4">
        <v>0</v>
      </c>
      <c r="F309" s="4"/>
      <c r="G309" s="4"/>
    </row>
  </sheetData>
  <autoFilter ref="A10:G304" xr:uid="{00000000-0001-0000-0000-000000000000}"/>
  <mergeCells count="2">
    <mergeCell ref="A1:G2"/>
    <mergeCell ref="A4:G4"/>
  </mergeCells>
  <pageMargins left="0.75" right="0.75" top="1" bottom="1" header="0.5" footer="0.5"/>
  <pageSetup paperSize="9" scale="81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8"/>
  <sheetViews>
    <sheetView showGridLines="0" zoomScale="110" zoomScaleNormal="110" workbookViewId="0">
      <selection activeCell="M12" sqref="M12"/>
    </sheetView>
  </sheetViews>
  <sheetFormatPr defaultColWidth="9.140625" defaultRowHeight="11.25" x14ac:dyDescent="0.15"/>
  <cols>
    <col min="1" max="1" width="64.85546875" style="1" customWidth="1"/>
    <col min="2" max="2" width="26.85546875" style="1" customWidth="1"/>
    <col min="3" max="3" width="19.85546875" style="1" customWidth="1"/>
    <col min="4" max="4" width="15.5703125" style="1" customWidth="1"/>
    <col min="5" max="5" width="15.42578125" style="1" customWidth="1"/>
    <col min="6" max="6" width="19.7109375" style="1" customWidth="1"/>
    <col min="7" max="7" width="17.28515625" style="1" customWidth="1"/>
    <col min="8" max="8" width="9.140625" style="1"/>
    <col min="9" max="9" width="14.5703125" style="1" bestFit="1" customWidth="1"/>
    <col min="10" max="16384" width="9.140625" style="1"/>
  </cols>
  <sheetData>
    <row r="1" spans="1:9" x14ac:dyDescent="0.15">
      <c r="A1" s="1" t="s">
        <v>134</v>
      </c>
    </row>
    <row r="2" spans="1:9" ht="12" thickBot="1" x14ac:dyDescent="0.2"/>
    <row r="3" spans="1:9" ht="28.5" customHeight="1" thickBo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113</v>
      </c>
      <c r="G3" s="2" t="s">
        <v>112</v>
      </c>
    </row>
    <row r="4" spans="1:9" ht="12.75" x14ac:dyDescent="0.2">
      <c r="A4" s="3" t="s">
        <v>5</v>
      </c>
      <c r="B4" s="31">
        <v>896645</v>
      </c>
      <c r="C4" s="31">
        <f>C5</f>
        <v>2011791.41</v>
      </c>
      <c r="D4" s="31">
        <v>2199940.59</v>
      </c>
      <c r="E4" s="31">
        <v>1062309.29</v>
      </c>
      <c r="F4" s="31">
        <f t="shared" ref="F4:F12" si="0">E4/B4*100</f>
        <v>118.47601782199197</v>
      </c>
      <c r="G4" s="31">
        <f t="shared" ref="G4:G12" si="1">E4/D4*100</f>
        <v>48.28808990700972</v>
      </c>
    </row>
    <row r="5" spans="1:9" ht="12.75" x14ac:dyDescent="0.2">
      <c r="A5" s="3" t="s">
        <v>6</v>
      </c>
      <c r="B5" s="31">
        <v>896645</v>
      </c>
      <c r="C5" s="31">
        <f>C6</f>
        <v>2011791.41</v>
      </c>
      <c r="D5" s="31">
        <v>2199940.59</v>
      </c>
      <c r="E5" s="31">
        <v>1062309.29</v>
      </c>
      <c r="F5" s="31">
        <f t="shared" si="0"/>
        <v>118.47601782199197</v>
      </c>
      <c r="G5" s="31">
        <f t="shared" si="1"/>
        <v>48.28808990700972</v>
      </c>
    </row>
    <row r="6" spans="1:9" ht="12.75" x14ac:dyDescent="0.2">
      <c r="A6" s="5" t="s">
        <v>7</v>
      </c>
      <c r="B6" s="39">
        <v>896645</v>
      </c>
      <c r="C6" s="39">
        <f>C7</f>
        <v>2011791.41</v>
      </c>
      <c r="D6" s="39">
        <v>2199940.59</v>
      </c>
      <c r="E6" s="39">
        <v>1062309.29</v>
      </c>
      <c r="F6" s="39">
        <f t="shared" si="0"/>
        <v>118.47601782199197</v>
      </c>
      <c r="G6" s="39">
        <f t="shared" si="1"/>
        <v>48.28808990700972</v>
      </c>
    </row>
    <row r="7" spans="1:9" ht="12.75" x14ac:dyDescent="0.2">
      <c r="A7" s="6" t="s">
        <v>8</v>
      </c>
      <c r="B7" s="38">
        <v>896645</v>
      </c>
      <c r="C7" s="36">
        <f>C8+C141+C254+C263</f>
        <v>2011791.41</v>
      </c>
      <c r="D7" s="38">
        <v>2199940.59</v>
      </c>
      <c r="E7" s="38">
        <v>1062309.29</v>
      </c>
      <c r="F7" s="38">
        <f t="shared" si="0"/>
        <v>118.47601782199197</v>
      </c>
      <c r="G7" s="34">
        <f t="shared" si="1"/>
        <v>48.28808990700972</v>
      </c>
    </row>
    <row r="8" spans="1:9" ht="12.75" x14ac:dyDescent="0.2">
      <c r="A8" s="8" t="s">
        <v>9</v>
      </c>
      <c r="B8" s="33">
        <v>803245.63</v>
      </c>
      <c r="C8" s="33">
        <f>C9+C125+C133</f>
        <v>1806994.7</v>
      </c>
      <c r="D8" s="33">
        <v>1963693.77</v>
      </c>
      <c r="E8" s="33">
        <v>943945.62</v>
      </c>
      <c r="F8" s="33">
        <f t="shared" si="0"/>
        <v>117.51643392071738</v>
      </c>
      <c r="G8" s="33">
        <f t="shared" si="1"/>
        <v>48.069899412065659</v>
      </c>
    </row>
    <row r="9" spans="1:9" ht="12.75" x14ac:dyDescent="0.2">
      <c r="A9" s="9" t="s">
        <v>10</v>
      </c>
      <c r="B9" s="33">
        <v>803187.88</v>
      </c>
      <c r="C9" s="33">
        <f>C10</f>
        <v>1776344.7</v>
      </c>
      <c r="D9" s="33">
        <v>1813124.77</v>
      </c>
      <c r="E9" s="33">
        <v>874706.93</v>
      </c>
      <c r="F9" s="33">
        <f t="shared" si="0"/>
        <v>108.90439855740853</v>
      </c>
      <c r="G9" s="33">
        <f t="shared" si="1"/>
        <v>48.243063272474075</v>
      </c>
    </row>
    <row r="10" spans="1:9" ht="12.75" x14ac:dyDescent="0.2">
      <c r="A10" s="10" t="s">
        <v>11</v>
      </c>
      <c r="B10" s="34">
        <v>803187.88</v>
      </c>
      <c r="C10" s="34">
        <f>C12+C27+C81+C114</f>
        <v>1776344.7</v>
      </c>
      <c r="D10" s="34">
        <v>1813124.77</v>
      </c>
      <c r="E10" s="34">
        <v>874706.93</v>
      </c>
      <c r="F10" s="34">
        <f t="shared" si="0"/>
        <v>108.90439855740853</v>
      </c>
      <c r="G10" s="34">
        <f t="shared" si="1"/>
        <v>48.243063272474075</v>
      </c>
      <c r="I10" s="14"/>
    </row>
    <row r="11" spans="1:9" ht="12.75" x14ac:dyDescent="0.2">
      <c r="A11" s="10" t="s">
        <v>12</v>
      </c>
      <c r="B11" s="34">
        <v>667.04</v>
      </c>
      <c r="C11" s="34">
        <f>C12+C24</f>
        <v>541</v>
      </c>
      <c r="D11" s="34">
        <v>253</v>
      </c>
      <c r="E11" s="34">
        <v>427.25</v>
      </c>
      <c r="F11" s="34">
        <f t="shared" si="0"/>
        <v>64.051631086591513</v>
      </c>
      <c r="G11" s="34">
        <f t="shared" si="1"/>
        <v>168.87351778656125</v>
      </c>
    </row>
    <row r="12" spans="1:9" ht="12.75" x14ac:dyDescent="0.2">
      <c r="A12" s="10" t="s">
        <v>13</v>
      </c>
      <c r="B12" s="34">
        <v>522.29999999999995</v>
      </c>
      <c r="C12" s="34">
        <f>C15+C17+C20+C22</f>
        <v>541</v>
      </c>
      <c r="D12" s="34">
        <v>253</v>
      </c>
      <c r="E12" s="34">
        <v>427.25</v>
      </c>
      <c r="F12" s="34">
        <f t="shared" si="0"/>
        <v>81.801646563277814</v>
      </c>
      <c r="G12" s="34">
        <f t="shared" si="1"/>
        <v>168.87351778656125</v>
      </c>
    </row>
    <row r="13" spans="1:9" ht="12.75" x14ac:dyDescent="0.2">
      <c r="A13" s="11" t="s">
        <v>14</v>
      </c>
      <c r="B13" s="34">
        <v>187.07</v>
      </c>
      <c r="C13" s="34"/>
      <c r="D13" s="34"/>
      <c r="E13" s="34"/>
      <c r="F13" s="34"/>
      <c r="G13" s="34"/>
    </row>
    <row r="14" spans="1:9" ht="12.75" x14ac:dyDescent="0.2">
      <c r="A14" s="12" t="s">
        <v>15</v>
      </c>
      <c r="B14" s="38">
        <v>187.07</v>
      </c>
      <c r="C14" s="38"/>
      <c r="D14" s="38"/>
      <c r="E14" s="38"/>
      <c r="F14" s="38"/>
      <c r="G14" s="34"/>
    </row>
    <row r="15" spans="1:9" ht="12.75" x14ac:dyDescent="0.2">
      <c r="A15" s="11" t="s">
        <v>16</v>
      </c>
      <c r="B15" s="34"/>
      <c r="C15" s="34"/>
      <c r="D15" s="34">
        <v>10</v>
      </c>
      <c r="E15" s="34">
        <v>5.85</v>
      </c>
      <c r="F15" s="34"/>
      <c r="G15" s="34">
        <f t="shared" ref="G15:G21" si="2">E15/D15*100</f>
        <v>58.5</v>
      </c>
    </row>
    <row r="16" spans="1:9" ht="12.75" x14ac:dyDescent="0.2">
      <c r="A16" s="12" t="s">
        <v>17</v>
      </c>
      <c r="B16" s="38"/>
      <c r="C16" s="38"/>
      <c r="D16" s="38">
        <v>10</v>
      </c>
      <c r="E16" s="38">
        <v>5.85</v>
      </c>
      <c r="F16" s="38"/>
      <c r="G16" s="34">
        <f t="shared" si="2"/>
        <v>58.5</v>
      </c>
    </row>
    <row r="17" spans="1:7" ht="12.75" x14ac:dyDescent="0.2">
      <c r="A17" s="11" t="s">
        <v>18</v>
      </c>
      <c r="B17" s="34">
        <v>58.19</v>
      </c>
      <c r="C17" s="34">
        <f>C18+C19</f>
        <v>116</v>
      </c>
      <c r="D17" s="34">
        <v>128</v>
      </c>
      <c r="E17" s="34">
        <v>70.67</v>
      </c>
      <c r="F17" s="34">
        <f>E17/B17*100</f>
        <v>121.44698401787248</v>
      </c>
      <c r="G17" s="34">
        <f t="shared" si="2"/>
        <v>55.2109375</v>
      </c>
    </row>
    <row r="18" spans="1:7" ht="12.75" x14ac:dyDescent="0.2">
      <c r="A18" s="12" t="s">
        <v>19</v>
      </c>
      <c r="B18" s="38"/>
      <c r="C18" s="38"/>
      <c r="D18" s="38">
        <v>12</v>
      </c>
      <c r="E18" s="38">
        <v>12.47</v>
      </c>
      <c r="F18" s="38"/>
      <c r="G18" s="34">
        <f t="shared" si="2"/>
        <v>103.91666666666669</v>
      </c>
    </row>
    <row r="19" spans="1:7" ht="12.75" x14ac:dyDescent="0.2">
      <c r="A19" s="12" t="s">
        <v>20</v>
      </c>
      <c r="B19" s="38">
        <v>58.19</v>
      </c>
      <c r="C19" s="38">
        <v>116</v>
      </c>
      <c r="D19" s="38">
        <v>116</v>
      </c>
      <c r="E19" s="38">
        <v>58.2</v>
      </c>
      <c r="F19" s="38">
        <f>E19/B19*100</f>
        <v>100.01718508334767</v>
      </c>
      <c r="G19" s="34">
        <f t="shared" si="2"/>
        <v>50.172413793103452</v>
      </c>
    </row>
    <row r="20" spans="1:7" ht="12.75" x14ac:dyDescent="0.2">
      <c r="A20" s="11" t="s">
        <v>21</v>
      </c>
      <c r="B20" s="34">
        <v>275.10000000000002</v>
      </c>
      <c r="C20" s="34">
        <f>C21</f>
        <v>400</v>
      </c>
      <c r="D20" s="34">
        <v>100</v>
      </c>
      <c r="E20" s="34">
        <v>350.73</v>
      </c>
      <c r="F20" s="34">
        <f>E20/B20*100</f>
        <v>127.49182115594328</v>
      </c>
      <c r="G20" s="34">
        <f t="shared" si="2"/>
        <v>350.73</v>
      </c>
    </row>
    <row r="21" spans="1:7" ht="12.75" x14ac:dyDescent="0.2">
      <c r="A21" s="12" t="s">
        <v>22</v>
      </c>
      <c r="B21" s="38">
        <v>275.10000000000002</v>
      </c>
      <c r="C21" s="38">
        <v>400</v>
      </c>
      <c r="D21" s="38">
        <v>100</v>
      </c>
      <c r="E21" s="38">
        <v>350.73</v>
      </c>
      <c r="F21" s="38">
        <f>E21/B21*100</f>
        <v>127.49182115594328</v>
      </c>
      <c r="G21" s="34">
        <f t="shared" si="2"/>
        <v>350.73</v>
      </c>
    </row>
    <row r="22" spans="1:7" ht="12.75" x14ac:dyDescent="0.2">
      <c r="A22" s="11" t="s">
        <v>23</v>
      </c>
      <c r="B22" s="34">
        <v>1.94</v>
      </c>
      <c r="C22" s="34">
        <f>C23</f>
        <v>25</v>
      </c>
      <c r="D22" s="34">
        <v>15</v>
      </c>
      <c r="E22" s="34"/>
      <c r="F22" s="34"/>
      <c r="G22" s="34"/>
    </row>
    <row r="23" spans="1:7" ht="12.75" x14ac:dyDescent="0.2">
      <c r="A23" s="12" t="s">
        <v>24</v>
      </c>
      <c r="B23" s="38">
        <v>1.94</v>
      </c>
      <c r="C23" s="38">
        <v>25</v>
      </c>
      <c r="D23" s="38">
        <v>15</v>
      </c>
      <c r="E23" s="38"/>
      <c r="F23" s="38"/>
      <c r="G23" s="34"/>
    </row>
    <row r="24" spans="1:7" ht="25.5" x14ac:dyDescent="0.2">
      <c r="A24" s="10" t="s">
        <v>25</v>
      </c>
      <c r="B24" s="34">
        <v>144.74</v>
      </c>
      <c r="C24" s="34"/>
      <c r="D24" s="34"/>
      <c r="E24" s="34"/>
      <c r="F24" s="34"/>
      <c r="G24" s="34"/>
    </row>
    <row r="25" spans="1:7" ht="12.75" x14ac:dyDescent="0.2">
      <c r="A25" s="11" t="s">
        <v>14</v>
      </c>
      <c r="B25" s="34">
        <v>144.74</v>
      </c>
      <c r="C25" s="34"/>
      <c r="D25" s="34"/>
      <c r="E25" s="34"/>
      <c r="F25" s="34"/>
      <c r="G25" s="34"/>
    </row>
    <row r="26" spans="1:7" ht="12.75" x14ac:dyDescent="0.2">
      <c r="A26" s="12" t="s">
        <v>15</v>
      </c>
      <c r="B26" s="38">
        <v>144.74</v>
      </c>
      <c r="C26" s="38"/>
      <c r="D26" s="38"/>
      <c r="E26" s="38"/>
      <c r="F26" s="38"/>
      <c r="G26" s="34"/>
    </row>
    <row r="27" spans="1:7" ht="12.75" x14ac:dyDescent="0.2">
      <c r="A27" s="10" t="s">
        <v>26</v>
      </c>
      <c r="B27" s="34">
        <v>65059.63</v>
      </c>
      <c r="C27" s="34">
        <f>C28+C46+C75</f>
        <v>211378.7</v>
      </c>
      <c r="D27" s="34">
        <v>182983.56</v>
      </c>
      <c r="E27" s="34">
        <v>66609.100000000006</v>
      </c>
      <c r="F27" s="34">
        <f>E27/B27*100</f>
        <v>102.38161514290813</v>
      </c>
      <c r="G27" s="34">
        <f>E27/D27*100</f>
        <v>36.401685484750658</v>
      </c>
    </row>
    <row r="28" spans="1:7" ht="12.75" x14ac:dyDescent="0.2">
      <c r="A28" s="10" t="s">
        <v>27</v>
      </c>
      <c r="B28" s="34">
        <v>11243.15</v>
      </c>
      <c r="C28" s="34">
        <f>C29+C32+C38+C43</f>
        <v>31255</v>
      </c>
      <c r="D28" s="34">
        <v>11129.51</v>
      </c>
      <c r="E28" s="34">
        <v>4240.21</v>
      </c>
      <c r="F28" s="34">
        <f>E28/B28*100</f>
        <v>37.713719020025529</v>
      </c>
      <c r="G28" s="34">
        <f>E28/D28*100</f>
        <v>38.098802193447867</v>
      </c>
    </row>
    <row r="29" spans="1:7" ht="12.75" x14ac:dyDescent="0.2">
      <c r="A29" s="11" t="s">
        <v>28</v>
      </c>
      <c r="B29" s="34">
        <v>1550.08</v>
      </c>
      <c r="C29" s="34">
        <f>C30+C31</f>
        <v>2727</v>
      </c>
      <c r="D29" s="34">
        <v>1697</v>
      </c>
      <c r="E29" s="34">
        <v>1938.15</v>
      </c>
      <c r="F29" s="34">
        <f>E29/B29*100</f>
        <v>125.03548203963668</v>
      </c>
      <c r="G29" s="34">
        <f>E29/D29*100</f>
        <v>114.21037124337066</v>
      </c>
    </row>
    <row r="30" spans="1:7" ht="12.75" x14ac:dyDescent="0.2">
      <c r="A30" s="12" t="s">
        <v>29</v>
      </c>
      <c r="B30" s="38">
        <v>1440.58</v>
      </c>
      <c r="C30" s="38">
        <v>1727</v>
      </c>
      <c r="D30" s="38">
        <v>697</v>
      </c>
      <c r="E30" s="38">
        <v>1938.15</v>
      </c>
      <c r="F30" s="38">
        <f>E30/B30*100</f>
        <v>134.53956045481684</v>
      </c>
      <c r="G30" s="34">
        <f>E30/D30*100</f>
        <v>278.0703012912482</v>
      </c>
    </row>
    <row r="31" spans="1:7" ht="12.75" x14ac:dyDescent="0.2">
      <c r="A31" s="12" t="s">
        <v>30</v>
      </c>
      <c r="B31" s="38">
        <v>109.5</v>
      </c>
      <c r="C31" s="38">
        <v>1000</v>
      </c>
      <c r="D31" s="38">
        <v>1000</v>
      </c>
      <c r="E31" s="38"/>
      <c r="F31" s="38"/>
      <c r="G31" s="34"/>
    </row>
    <row r="32" spans="1:7" ht="12.75" x14ac:dyDescent="0.2">
      <c r="A32" s="11" t="s">
        <v>16</v>
      </c>
      <c r="B32" s="34">
        <v>7826.34</v>
      </c>
      <c r="C32" s="34">
        <f>SUM(C33:C37)</f>
        <v>20766</v>
      </c>
      <c r="D32" s="34">
        <v>1707.51</v>
      </c>
      <c r="E32" s="34">
        <v>571.29</v>
      </c>
      <c r="F32" s="34">
        <f>E32/B32*100</f>
        <v>7.2995806468924158</v>
      </c>
      <c r="G32" s="34">
        <f>E32/D32*100</f>
        <v>33.4574907321187</v>
      </c>
    </row>
    <row r="33" spans="1:7" ht="12.75" x14ac:dyDescent="0.2">
      <c r="A33" s="12" t="s">
        <v>17</v>
      </c>
      <c r="B33" s="38">
        <v>1216.6099999999999</v>
      </c>
      <c r="C33" s="38">
        <v>1665</v>
      </c>
      <c r="D33" s="38">
        <v>852</v>
      </c>
      <c r="E33" s="38">
        <v>200.04</v>
      </c>
      <c r="F33" s="38">
        <f>E33/B33*100</f>
        <v>16.442409646476687</v>
      </c>
      <c r="G33" s="34">
        <f>E33/D33*100</f>
        <v>23.478873239436616</v>
      </c>
    </row>
    <row r="34" spans="1:7" ht="12.75" x14ac:dyDescent="0.2">
      <c r="A34" s="12" t="s">
        <v>31</v>
      </c>
      <c r="B34" s="38">
        <v>5499.19</v>
      </c>
      <c r="C34" s="38">
        <v>17681</v>
      </c>
      <c r="D34" s="38">
        <v>39</v>
      </c>
      <c r="E34" s="38">
        <v>46.25</v>
      </c>
      <c r="F34" s="38">
        <f>E34/B34*100</f>
        <v>0.84103295212567675</v>
      </c>
      <c r="G34" s="34">
        <f>E34/D34*100</f>
        <v>118.58974358974359</v>
      </c>
    </row>
    <row r="35" spans="1:7" ht="12.75" x14ac:dyDescent="0.2">
      <c r="A35" s="12" t="s">
        <v>32</v>
      </c>
      <c r="B35" s="38">
        <v>398.16</v>
      </c>
      <c r="C35" s="38">
        <v>1315</v>
      </c>
      <c r="D35" s="38">
        <v>650</v>
      </c>
      <c r="E35" s="38">
        <v>325</v>
      </c>
      <c r="F35" s="38">
        <f>E35/B35*100</f>
        <v>81.625477195097446</v>
      </c>
      <c r="G35" s="34">
        <f>E35/D35*100</f>
        <v>50</v>
      </c>
    </row>
    <row r="36" spans="1:7" ht="12.75" x14ac:dyDescent="0.2">
      <c r="A36" s="12" t="s">
        <v>33</v>
      </c>
      <c r="B36" s="38">
        <v>712.38</v>
      </c>
      <c r="C36" s="38"/>
      <c r="D36" s="38"/>
      <c r="E36" s="38"/>
      <c r="F36" s="38"/>
      <c r="G36" s="34"/>
    </row>
    <row r="37" spans="1:7" ht="12.75" x14ac:dyDescent="0.2">
      <c r="A37" s="12" t="s">
        <v>34</v>
      </c>
      <c r="B37" s="38"/>
      <c r="C37" s="38">
        <v>105</v>
      </c>
      <c r="D37" s="38">
        <v>166.51</v>
      </c>
      <c r="E37" s="38"/>
      <c r="F37" s="38"/>
      <c r="G37" s="34"/>
    </row>
    <row r="38" spans="1:7" ht="12.75" x14ac:dyDescent="0.2">
      <c r="A38" s="11" t="s">
        <v>18</v>
      </c>
      <c r="B38" s="34">
        <v>1696.84</v>
      </c>
      <c r="C38" s="34">
        <f>SUM(C39:C42)</f>
        <v>4567</v>
      </c>
      <c r="D38" s="34">
        <v>4325</v>
      </c>
      <c r="E38" s="34">
        <v>1471</v>
      </c>
      <c r="F38" s="34">
        <f>E38/B38*100</f>
        <v>86.690554206642943</v>
      </c>
      <c r="G38" s="34">
        <f>E38/D38*100</f>
        <v>34.01156069364162</v>
      </c>
    </row>
    <row r="39" spans="1:7" ht="12.75" x14ac:dyDescent="0.2">
      <c r="A39" s="12" t="s">
        <v>19</v>
      </c>
      <c r="B39" s="38">
        <v>1018.91</v>
      </c>
      <c r="C39" s="38">
        <v>1973</v>
      </c>
      <c r="D39" s="38">
        <v>2800</v>
      </c>
      <c r="E39" s="38">
        <v>1471</v>
      </c>
      <c r="F39" s="38">
        <f>E39/B39*100</f>
        <v>144.36996398111708</v>
      </c>
      <c r="G39" s="34">
        <f>E39/D39*100</f>
        <v>52.535714285714285</v>
      </c>
    </row>
    <row r="40" spans="1:7" ht="12.75" x14ac:dyDescent="0.2">
      <c r="A40" s="12" t="s">
        <v>35</v>
      </c>
      <c r="B40" s="38">
        <v>406.06</v>
      </c>
      <c r="C40" s="38">
        <v>2075</v>
      </c>
      <c r="D40" s="38">
        <v>1325</v>
      </c>
      <c r="E40" s="38"/>
      <c r="F40" s="38"/>
      <c r="G40" s="34"/>
    </row>
    <row r="41" spans="1:7" ht="12.75" x14ac:dyDescent="0.2">
      <c r="A41" s="12" t="s">
        <v>36</v>
      </c>
      <c r="B41" s="38">
        <v>271.87</v>
      </c>
      <c r="C41" s="38">
        <v>519</v>
      </c>
      <c r="D41" s="38"/>
      <c r="E41" s="38"/>
      <c r="F41" s="38"/>
      <c r="G41" s="34"/>
    </row>
    <row r="42" spans="1:7" ht="12.75" x14ac:dyDescent="0.2">
      <c r="A42" s="12" t="s">
        <v>37</v>
      </c>
      <c r="B42" s="38"/>
      <c r="C42" s="38"/>
      <c r="D42" s="38">
        <v>200</v>
      </c>
      <c r="E42" s="38"/>
      <c r="F42" s="38"/>
      <c r="G42" s="34"/>
    </row>
    <row r="43" spans="1:7" ht="12.75" x14ac:dyDescent="0.2">
      <c r="A43" s="11" t="s">
        <v>21</v>
      </c>
      <c r="B43" s="34">
        <v>169.89</v>
      </c>
      <c r="C43" s="34">
        <f>SUM(C44:C45)</f>
        <v>3195</v>
      </c>
      <c r="D43" s="34">
        <v>3400</v>
      </c>
      <c r="E43" s="34">
        <v>259.77</v>
      </c>
      <c r="F43" s="34">
        <f>E43/B43*100</f>
        <v>152.90482076637824</v>
      </c>
      <c r="G43" s="34">
        <f>E43/D43*100</f>
        <v>7.6402941176470573</v>
      </c>
    </row>
    <row r="44" spans="1:7" ht="12.75" x14ac:dyDescent="0.2">
      <c r="A44" s="12" t="s">
        <v>38</v>
      </c>
      <c r="B44" s="38"/>
      <c r="C44" s="38">
        <v>795</v>
      </c>
      <c r="D44" s="38">
        <v>700</v>
      </c>
      <c r="E44" s="38">
        <v>41.06</v>
      </c>
      <c r="F44" s="38"/>
      <c r="G44" s="34">
        <v>5.87</v>
      </c>
    </row>
    <row r="45" spans="1:7" ht="12.75" x14ac:dyDescent="0.2">
      <c r="A45" s="12" t="s">
        <v>22</v>
      </c>
      <c r="B45" s="38">
        <v>169.89</v>
      </c>
      <c r="C45" s="38">
        <v>2400</v>
      </c>
      <c r="D45" s="38">
        <v>2700</v>
      </c>
      <c r="E45" s="38">
        <v>218.71</v>
      </c>
      <c r="F45" s="38">
        <f t="shared" ref="F45:F55" si="3">E45/B45*100</f>
        <v>128.73624109718054</v>
      </c>
      <c r="G45" s="34">
        <f t="shared" ref="G45:G55" si="4">E45/D45*100</f>
        <v>8.1003703703703707</v>
      </c>
    </row>
    <row r="46" spans="1:7" ht="12.75" x14ac:dyDescent="0.2">
      <c r="A46" s="10" t="s">
        <v>39</v>
      </c>
      <c r="B46" s="34">
        <v>53749.14</v>
      </c>
      <c r="C46" s="34">
        <f>C47+C51+C57+C67+C73</f>
        <v>180123.7</v>
      </c>
      <c r="D46" s="34">
        <v>170283.36</v>
      </c>
      <c r="E46" s="34">
        <v>62011.62</v>
      </c>
      <c r="F46" s="34">
        <f t="shared" si="3"/>
        <v>115.37230177078183</v>
      </c>
      <c r="G46" s="34">
        <f t="shared" si="4"/>
        <v>36.416723278187604</v>
      </c>
    </row>
    <row r="47" spans="1:7" ht="12.75" x14ac:dyDescent="0.2">
      <c r="A47" s="11" t="s">
        <v>28</v>
      </c>
      <c r="B47" s="34">
        <v>3011.51</v>
      </c>
      <c r="C47" s="34">
        <f>SUM(C48:C50)</f>
        <v>4625</v>
      </c>
      <c r="D47" s="34">
        <v>9110</v>
      </c>
      <c r="E47" s="34">
        <v>6477.45</v>
      </c>
      <c r="F47" s="34">
        <f t="shared" si="3"/>
        <v>215.08977224050389</v>
      </c>
      <c r="G47" s="34">
        <f t="shared" si="4"/>
        <v>71.102634467618003</v>
      </c>
    </row>
    <row r="48" spans="1:7" ht="12.75" x14ac:dyDescent="0.2">
      <c r="A48" s="12" t="s">
        <v>29</v>
      </c>
      <c r="B48" s="38">
        <v>2531.86</v>
      </c>
      <c r="C48" s="38">
        <v>3715</v>
      </c>
      <c r="D48" s="38">
        <v>8000</v>
      </c>
      <c r="E48" s="38">
        <v>5561.6</v>
      </c>
      <c r="F48" s="38">
        <f t="shared" si="3"/>
        <v>219.66459440885356</v>
      </c>
      <c r="G48" s="34">
        <f t="shared" si="4"/>
        <v>69.52000000000001</v>
      </c>
    </row>
    <row r="49" spans="1:7" ht="12.75" x14ac:dyDescent="0.2">
      <c r="A49" s="12" t="s">
        <v>30</v>
      </c>
      <c r="B49" s="38">
        <v>298.62</v>
      </c>
      <c r="C49" s="38">
        <v>510</v>
      </c>
      <c r="D49" s="38">
        <v>510</v>
      </c>
      <c r="E49" s="38">
        <v>478.25</v>
      </c>
      <c r="F49" s="38">
        <f t="shared" si="3"/>
        <v>160.15337217868864</v>
      </c>
      <c r="G49" s="34">
        <f t="shared" si="4"/>
        <v>93.774509803921575</v>
      </c>
    </row>
    <row r="50" spans="1:7" ht="12.75" x14ac:dyDescent="0.2">
      <c r="A50" s="12" t="s">
        <v>40</v>
      </c>
      <c r="B50" s="38">
        <v>181.03</v>
      </c>
      <c r="C50" s="38">
        <v>400</v>
      </c>
      <c r="D50" s="38">
        <v>600</v>
      </c>
      <c r="E50" s="38">
        <v>437.6</v>
      </c>
      <c r="F50" s="38">
        <f t="shared" si="3"/>
        <v>241.72789040490525</v>
      </c>
      <c r="G50" s="34">
        <f t="shared" si="4"/>
        <v>72.933333333333337</v>
      </c>
    </row>
    <row r="51" spans="1:7" ht="12.75" x14ac:dyDescent="0.2">
      <c r="A51" s="11" t="s">
        <v>16</v>
      </c>
      <c r="B51" s="34">
        <v>29354.32</v>
      </c>
      <c r="C51" s="34">
        <f>SUM(C52:C56)</f>
        <v>63318.06</v>
      </c>
      <c r="D51" s="34">
        <v>63988.36</v>
      </c>
      <c r="E51" s="34">
        <v>37492.49</v>
      </c>
      <c r="F51" s="34">
        <f t="shared" si="3"/>
        <v>127.72392615465115</v>
      </c>
      <c r="G51" s="34">
        <f t="shared" si="4"/>
        <v>58.592672167250413</v>
      </c>
    </row>
    <row r="52" spans="1:7" ht="12.75" x14ac:dyDescent="0.2">
      <c r="A52" s="12" t="s">
        <v>17</v>
      </c>
      <c r="B52" s="38">
        <v>6331.11</v>
      </c>
      <c r="C52" s="38">
        <v>9465.06</v>
      </c>
      <c r="D52" s="38">
        <v>10290</v>
      </c>
      <c r="E52" s="38">
        <v>7729.16</v>
      </c>
      <c r="F52" s="38">
        <f t="shared" si="3"/>
        <v>122.08222570765632</v>
      </c>
      <c r="G52" s="34">
        <f t="shared" si="4"/>
        <v>75.113313896987364</v>
      </c>
    </row>
    <row r="53" spans="1:7" ht="12.75" x14ac:dyDescent="0.2">
      <c r="A53" s="12" t="s">
        <v>32</v>
      </c>
      <c r="B53" s="38">
        <v>18239.12</v>
      </c>
      <c r="C53" s="38">
        <v>47580</v>
      </c>
      <c r="D53" s="38">
        <v>47565</v>
      </c>
      <c r="E53" s="38">
        <v>28127.64</v>
      </c>
      <c r="F53" s="38">
        <f t="shared" si="3"/>
        <v>154.21599287684933</v>
      </c>
      <c r="G53" s="34">
        <f t="shared" si="4"/>
        <v>59.135162409334598</v>
      </c>
    </row>
    <row r="54" spans="1:7" ht="12.75" x14ac:dyDescent="0.2">
      <c r="A54" s="12" t="s">
        <v>41</v>
      </c>
      <c r="B54" s="38">
        <v>2455.3000000000002</v>
      </c>
      <c r="C54" s="38">
        <v>3990</v>
      </c>
      <c r="D54" s="38">
        <v>3850.36</v>
      </c>
      <c r="E54" s="38">
        <v>1530.5</v>
      </c>
      <c r="F54" s="38">
        <f t="shared" si="3"/>
        <v>62.334541603877327</v>
      </c>
      <c r="G54" s="34">
        <f t="shared" si="4"/>
        <v>39.749529914085954</v>
      </c>
    </row>
    <row r="55" spans="1:7" ht="12.75" x14ac:dyDescent="0.2">
      <c r="A55" s="12" t="s">
        <v>33</v>
      </c>
      <c r="B55" s="38">
        <v>2328.79</v>
      </c>
      <c r="C55" s="38">
        <v>2083</v>
      </c>
      <c r="D55" s="38">
        <v>2083</v>
      </c>
      <c r="E55" s="38">
        <v>105.19</v>
      </c>
      <c r="F55" s="38">
        <f t="shared" si="3"/>
        <v>4.5169379806680725</v>
      </c>
      <c r="G55" s="34">
        <f t="shared" si="4"/>
        <v>5.0499279884781565</v>
      </c>
    </row>
    <row r="56" spans="1:7" ht="12.75" x14ac:dyDescent="0.2">
      <c r="A56" s="12" t="s">
        <v>34</v>
      </c>
      <c r="B56" s="38"/>
      <c r="C56" s="38">
        <v>200</v>
      </c>
      <c r="D56" s="38">
        <v>200</v>
      </c>
      <c r="E56" s="38"/>
      <c r="F56" s="38"/>
      <c r="G56" s="34"/>
    </row>
    <row r="57" spans="1:7" ht="12.75" x14ac:dyDescent="0.2">
      <c r="A57" s="11" t="s">
        <v>18</v>
      </c>
      <c r="B57" s="34">
        <v>20377.8</v>
      </c>
      <c r="C57" s="34">
        <f>SUM(C58:C66)</f>
        <v>108875.64</v>
      </c>
      <c r="D57" s="34">
        <v>93655</v>
      </c>
      <c r="E57" s="34">
        <v>16897.09</v>
      </c>
      <c r="F57" s="34">
        <f>E57/B57*100</f>
        <v>82.919108048955238</v>
      </c>
      <c r="G57" s="34">
        <f>E57/D57*100</f>
        <v>18.0418450696706</v>
      </c>
    </row>
    <row r="58" spans="1:7" ht="12.75" x14ac:dyDescent="0.2">
      <c r="A58" s="12" t="s">
        <v>19</v>
      </c>
      <c r="B58" s="38">
        <v>2131.4299999999998</v>
      </c>
      <c r="C58" s="38">
        <v>60533</v>
      </c>
      <c r="D58" s="38">
        <v>60823</v>
      </c>
      <c r="E58" s="38">
        <v>1909.86</v>
      </c>
      <c r="F58" s="38">
        <f>E58/B58*100</f>
        <v>89.604631632284423</v>
      </c>
      <c r="G58" s="34">
        <f>E58/D58*100</f>
        <v>3.140029265245055</v>
      </c>
    </row>
    <row r="59" spans="1:7" ht="12.75" x14ac:dyDescent="0.2">
      <c r="A59" s="12" t="s">
        <v>35</v>
      </c>
      <c r="B59" s="38">
        <v>3008.21</v>
      </c>
      <c r="C59" s="38">
        <v>5160</v>
      </c>
      <c r="D59" s="38">
        <v>6964</v>
      </c>
      <c r="E59" s="38">
        <v>2325.5100000000002</v>
      </c>
      <c r="F59" s="38">
        <f>E59/B59*100</f>
        <v>77.305440777073414</v>
      </c>
      <c r="G59" s="34">
        <f>E59/D59*100</f>
        <v>33.393308443423322</v>
      </c>
    </row>
    <row r="60" spans="1:7" ht="12.75" x14ac:dyDescent="0.2">
      <c r="A60" s="12" t="s">
        <v>42</v>
      </c>
      <c r="B60" s="38">
        <v>50.43</v>
      </c>
      <c r="C60" s="38"/>
      <c r="D60" s="38"/>
      <c r="E60" s="38"/>
      <c r="F60" s="38"/>
      <c r="G60" s="34"/>
    </row>
    <row r="61" spans="1:7" ht="12.75" x14ac:dyDescent="0.2">
      <c r="A61" s="12" t="s">
        <v>20</v>
      </c>
      <c r="B61" s="38">
        <v>11791.21</v>
      </c>
      <c r="C61" s="38">
        <v>24808</v>
      </c>
      <c r="D61" s="38">
        <v>13793</v>
      </c>
      <c r="E61" s="38">
        <v>4601.75</v>
      </c>
      <c r="F61" s="38">
        <f>E61/B61*100</f>
        <v>39.026953128644138</v>
      </c>
      <c r="G61" s="34">
        <f>E61/D61*100</f>
        <v>33.362937722032918</v>
      </c>
    </row>
    <row r="62" spans="1:7" ht="12.75" x14ac:dyDescent="0.2">
      <c r="A62" s="12" t="s">
        <v>90</v>
      </c>
      <c r="B62" s="38"/>
      <c r="C62" s="38">
        <v>8015.4</v>
      </c>
      <c r="D62" s="38"/>
      <c r="E62" s="38"/>
      <c r="F62" s="38"/>
      <c r="G62" s="34"/>
    </row>
    <row r="63" spans="1:7" ht="12.75" x14ac:dyDescent="0.2">
      <c r="A63" s="12" t="s">
        <v>36</v>
      </c>
      <c r="B63" s="38">
        <v>1902.58</v>
      </c>
      <c r="C63" s="38">
        <v>5574.24</v>
      </c>
      <c r="D63" s="38">
        <v>5000</v>
      </c>
      <c r="E63" s="38">
        <v>4637.2700000000004</v>
      </c>
      <c r="F63" s="38">
        <f>E63/B63*100</f>
        <v>243.73587444417581</v>
      </c>
      <c r="G63" s="34">
        <f>E63/D63*100</f>
        <v>92.745400000000018</v>
      </c>
    </row>
    <row r="64" spans="1:7" ht="12.75" x14ac:dyDescent="0.2">
      <c r="A64" s="12" t="s">
        <v>43</v>
      </c>
      <c r="B64" s="38">
        <v>218.83</v>
      </c>
      <c r="C64" s="38">
        <v>2205</v>
      </c>
      <c r="D64" s="38">
        <v>4025</v>
      </c>
      <c r="E64" s="38">
        <v>1800.83</v>
      </c>
      <c r="F64" s="38">
        <f>E64/B64*100</f>
        <v>822.93561211899635</v>
      </c>
      <c r="G64" s="34">
        <f>E64/D64*100</f>
        <v>44.741118012422362</v>
      </c>
    </row>
    <row r="65" spans="1:7" ht="12.75" x14ac:dyDescent="0.2">
      <c r="A65" s="12" t="s">
        <v>44</v>
      </c>
      <c r="B65" s="38">
        <v>826.57</v>
      </c>
      <c r="C65" s="38">
        <v>1655</v>
      </c>
      <c r="D65" s="38">
        <v>1870</v>
      </c>
      <c r="E65" s="38">
        <v>932.64</v>
      </c>
      <c r="F65" s="38">
        <f>E65/B65*100</f>
        <v>112.83254896741957</v>
      </c>
      <c r="G65" s="34">
        <f>E65/D65*100</f>
        <v>49.873796791443844</v>
      </c>
    </row>
    <row r="66" spans="1:7" ht="12.75" x14ac:dyDescent="0.2">
      <c r="A66" s="12" t="s">
        <v>37</v>
      </c>
      <c r="B66" s="38">
        <v>448.54</v>
      </c>
      <c r="C66" s="38">
        <v>925</v>
      </c>
      <c r="D66" s="38">
        <v>1180</v>
      </c>
      <c r="E66" s="38">
        <v>689.23</v>
      </c>
      <c r="F66" s="38">
        <f>E66/B66*100</f>
        <v>153.6607660409328</v>
      </c>
      <c r="G66" s="34">
        <f>E66/D66*100</f>
        <v>58.409322033898306</v>
      </c>
    </row>
    <row r="67" spans="1:7" ht="12.75" x14ac:dyDescent="0.2">
      <c r="A67" s="11" t="s">
        <v>21</v>
      </c>
      <c r="B67" s="34">
        <v>817.76</v>
      </c>
      <c r="C67" s="34">
        <f>SUM(C68:C72)</f>
        <v>2905</v>
      </c>
      <c r="D67" s="34">
        <v>3115</v>
      </c>
      <c r="E67" s="34">
        <v>956.65</v>
      </c>
      <c r="F67" s="34">
        <f>E67/B67*100</f>
        <v>116.98420074349443</v>
      </c>
      <c r="G67" s="34">
        <f>E67/D67*100</f>
        <v>30.711075441412522</v>
      </c>
    </row>
    <row r="68" spans="1:7" ht="12.75" x14ac:dyDescent="0.2">
      <c r="A68" s="12" t="s">
        <v>45</v>
      </c>
      <c r="B68" s="38"/>
      <c r="C68" s="38">
        <v>1270</v>
      </c>
      <c r="D68" s="38">
        <v>1270</v>
      </c>
      <c r="E68" s="38"/>
      <c r="F68" s="38"/>
      <c r="G68" s="34"/>
    </row>
    <row r="69" spans="1:7" ht="12.75" x14ac:dyDescent="0.2">
      <c r="A69" s="12" t="s">
        <v>38</v>
      </c>
      <c r="B69" s="38">
        <v>404.74</v>
      </c>
      <c r="C69" s="38">
        <v>930</v>
      </c>
      <c r="D69" s="38">
        <v>1112</v>
      </c>
      <c r="E69" s="38">
        <v>729.48</v>
      </c>
      <c r="F69" s="38">
        <f t="shared" ref="F69:F75" si="5">E69/B69*100</f>
        <v>180.2342244403815</v>
      </c>
      <c r="G69" s="34">
        <f t="shared" ref="G69:G77" si="6">E69/D69*100</f>
        <v>65.600719424460436</v>
      </c>
    </row>
    <row r="70" spans="1:7" ht="12.75" x14ac:dyDescent="0.2">
      <c r="A70" s="12" t="s">
        <v>46</v>
      </c>
      <c r="B70" s="38">
        <v>53.09</v>
      </c>
      <c r="C70" s="38">
        <v>55</v>
      </c>
      <c r="D70" s="38">
        <v>55</v>
      </c>
      <c r="E70" s="38">
        <v>53.09</v>
      </c>
      <c r="F70" s="38">
        <f t="shared" si="5"/>
        <v>100</v>
      </c>
      <c r="G70" s="34">
        <f t="shared" si="6"/>
        <v>96.527272727272731</v>
      </c>
    </row>
    <row r="71" spans="1:7" ht="12.75" x14ac:dyDescent="0.2">
      <c r="A71" s="12" t="s">
        <v>47</v>
      </c>
      <c r="B71" s="38">
        <v>146.33000000000001</v>
      </c>
      <c r="C71" s="38">
        <v>155</v>
      </c>
      <c r="D71" s="38">
        <v>182</v>
      </c>
      <c r="E71" s="38">
        <v>26.54</v>
      </c>
      <c r="F71" s="38">
        <f t="shared" si="5"/>
        <v>18.137087405180068</v>
      </c>
      <c r="G71" s="34">
        <f t="shared" si="6"/>
        <v>14.58241758241758</v>
      </c>
    </row>
    <row r="72" spans="1:7" ht="12.75" x14ac:dyDescent="0.2">
      <c r="A72" s="12" t="s">
        <v>22</v>
      </c>
      <c r="B72" s="38">
        <v>213.6</v>
      </c>
      <c r="C72" s="38">
        <v>495</v>
      </c>
      <c r="D72" s="38">
        <v>496</v>
      </c>
      <c r="E72" s="38">
        <v>147.54</v>
      </c>
      <c r="F72" s="38">
        <f t="shared" si="5"/>
        <v>69.073033707865164</v>
      </c>
      <c r="G72" s="34">
        <f t="shared" si="6"/>
        <v>29.74596774193548</v>
      </c>
    </row>
    <row r="73" spans="1:7" ht="12.75" x14ac:dyDescent="0.2">
      <c r="A73" s="11" t="s">
        <v>23</v>
      </c>
      <c r="B73" s="34">
        <v>187.75</v>
      </c>
      <c r="C73" s="34">
        <f>C74</f>
        <v>400</v>
      </c>
      <c r="D73" s="34">
        <v>415</v>
      </c>
      <c r="E73" s="34">
        <v>187.94</v>
      </c>
      <c r="F73" s="34">
        <f t="shared" si="5"/>
        <v>100.10119840213049</v>
      </c>
      <c r="G73" s="34">
        <f t="shared" si="6"/>
        <v>45.286746987951808</v>
      </c>
    </row>
    <row r="74" spans="1:7" ht="12.75" x14ac:dyDescent="0.2">
      <c r="A74" s="12" t="s">
        <v>48</v>
      </c>
      <c r="B74" s="38">
        <v>187.75</v>
      </c>
      <c r="C74" s="38">
        <v>400</v>
      </c>
      <c r="D74" s="38">
        <v>415</v>
      </c>
      <c r="E74" s="38">
        <v>187.94</v>
      </c>
      <c r="F74" s="38">
        <f t="shared" si="5"/>
        <v>100.10119840213049</v>
      </c>
      <c r="G74" s="34">
        <f t="shared" si="6"/>
        <v>45.286746987951808</v>
      </c>
    </row>
    <row r="75" spans="1:7" ht="12.75" x14ac:dyDescent="0.2">
      <c r="A75" s="10" t="s">
        <v>49</v>
      </c>
      <c r="B75" s="34">
        <v>67.34</v>
      </c>
      <c r="C75" s="34"/>
      <c r="D75" s="34">
        <v>1570.69</v>
      </c>
      <c r="E75" s="34">
        <v>357.27</v>
      </c>
      <c r="F75" s="34">
        <f t="shared" si="5"/>
        <v>530.54648054648044</v>
      </c>
      <c r="G75" s="34">
        <f t="shared" si="6"/>
        <v>22.746054281876116</v>
      </c>
    </row>
    <row r="76" spans="1:7" ht="12.75" x14ac:dyDescent="0.2">
      <c r="A76" s="11" t="s">
        <v>28</v>
      </c>
      <c r="B76" s="34"/>
      <c r="C76" s="34"/>
      <c r="D76" s="34">
        <v>1570.69</v>
      </c>
      <c r="E76" s="34">
        <v>357.27</v>
      </c>
      <c r="F76" s="34"/>
      <c r="G76" s="34">
        <f t="shared" si="6"/>
        <v>22.746054281876116</v>
      </c>
    </row>
    <row r="77" spans="1:7" ht="12.75" x14ac:dyDescent="0.2">
      <c r="A77" s="12" t="s">
        <v>29</v>
      </c>
      <c r="B77" s="38"/>
      <c r="C77" s="38"/>
      <c r="D77" s="38">
        <v>1570.69</v>
      </c>
      <c r="E77" s="38">
        <v>357.27</v>
      </c>
      <c r="F77" s="38"/>
      <c r="G77" s="34">
        <f t="shared" si="6"/>
        <v>22.746054281876116</v>
      </c>
    </row>
    <row r="78" spans="1:7" ht="12.75" x14ac:dyDescent="0.2">
      <c r="A78" s="11" t="s">
        <v>18</v>
      </c>
      <c r="B78" s="34">
        <v>67.34</v>
      </c>
      <c r="C78" s="34"/>
      <c r="D78" s="34"/>
      <c r="E78" s="34"/>
      <c r="F78" s="34"/>
      <c r="G78" s="34"/>
    </row>
    <row r="79" spans="1:7" ht="12.75" x14ac:dyDescent="0.2">
      <c r="A79" s="12" t="s">
        <v>19</v>
      </c>
      <c r="B79" s="38">
        <v>3.06</v>
      </c>
      <c r="C79" s="38"/>
      <c r="D79" s="38"/>
      <c r="E79" s="38"/>
      <c r="F79" s="38"/>
      <c r="G79" s="34"/>
    </row>
    <row r="80" spans="1:7" ht="12.75" x14ac:dyDescent="0.2">
      <c r="A80" s="12" t="s">
        <v>35</v>
      </c>
      <c r="B80" s="38">
        <v>64.28</v>
      </c>
      <c r="C80" s="38"/>
      <c r="D80" s="38"/>
      <c r="E80" s="38"/>
      <c r="F80" s="38"/>
      <c r="G80" s="34"/>
    </row>
    <row r="81" spans="1:7" ht="12.75" x14ac:dyDescent="0.2">
      <c r="A81" s="10" t="s">
        <v>50</v>
      </c>
      <c r="B81" s="34">
        <v>737195.76</v>
      </c>
      <c r="C81" s="34">
        <f>C82+C111</f>
        <v>1564425</v>
      </c>
      <c r="D81" s="34">
        <v>1627582.28</v>
      </c>
      <c r="E81" s="34">
        <v>807670.58</v>
      </c>
      <c r="F81" s="34">
        <f t="shared" ref="F81:F92" si="7">E81/B81*100</f>
        <v>109.55985151081171</v>
      </c>
      <c r="G81" s="34">
        <f t="shared" ref="G81:G92" si="8">E81/D81*100</f>
        <v>49.623947736762034</v>
      </c>
    </row>
    <row r="82" spans="1:7" ht="12.75" x14ac:dyDescent="0.2">
      <c r="A82" s="10" t="s">
        <v>51</v>
      </c>
      <c r="B82" s="34">
        <v>737195.76</v>
      </c>
      <c r="C82" s="34">
        <f>C83+C87+C89+C92+C95+C99+C102+C107+C109</f>
        <v>1564425</v>
      </c>
      <c r="D82" s="34">
        <v>1627411</v>
      </c>
      <c r="E82" s="34">
        <v>807499.3</v>
      </c>
      <c r="F82" s="34">
        <f t="shared" si="7"/>
        <v>109.53661751934114</v>
      </c>
      <c r="G82" s="34">
        <f t="shared" si="8"/>
        <v>49.618645812274835</v>
      </c>
    </row>
    <row r="83" spans="1:7" ht="12.75" x14ac:dyDescent="0.2">
      <c r="A83" s="11" t="s">
        <v>52</v>
      </c>
      <c r="B83" s="34">
        <v>592872.23</v>
      </c>
      <c r="C83" s="34">
        <f>SUM(C84:C86)</f>
        <v>1263525</v>
      </c>
      <c r="D83" s="34">
        <v>1316000</v>
      </c>
      <c r="E83" s="34">
        <v>652208.30000000005</v>
      </c>
      <c r="F83" s="34">
        <f t="shared" si="7"/>
        <v>110.00823904334329</v>
      </c>
      <c r="G83" s="34">
        <f t="shared" si="8"/>
        <v>49.559901215805475</v>
      </c>
    </row>
    <row r="84" spans="1:7" ht="12.75" x14ac:dyDescent="0.2">
      <c r="A84" s="12" t="s">
        <v>53</v>
      </c>
      <c r="B84" s="38">
        <v>546315.06999999995</v>
      </c>
      <c r="C84" s="38">
        <v>1170615</v>
      </c>
      <c r="D84" s="38">
        <v>1248000</v>
      </c>
      <c r="E84" s="38">
        <v>614025.03</v>
      </c>
      <c r="F84" s="38">
        <f t="shared" si="7"/>
        <v>112.39393963633478</v>
      </c>
      <c r="G84" s="34">
        <f t="shared" si="8"/>
        <v>49.200723557692314</v>
      </c>
    </row>
    <row r="85" spans="1:7" ht="12.75" x14ac:dyDescent="0.2">
      <c r="A85" s="12" t="s">
        <v>54</v>
      </c>
      <c r="B85" s="38">
        <v>32549.360000000001</v>
      </c>
      <c r="C85" s="38">
        <v>63710</v>
      </c>
      <c r="D85" s="38">
        <v>37000</v>
      </c>
      <c r="E85" s="38">
        <v>23954.2</v>
      </c>
      <c r="F85" s="38">
        <f t="shared" si="7"/>
        <v>73.593459287678769</v>
      </c>
      <c r="G85" s="34">
        <f t="shared" si="8"/>
        <v>64.741081081081091</v>
      </c>
    </row>
    <row r="86" spans="1:7" ht="12.75" x14ac:dyDescent="0.2">
      <c r="A86" s="12" t="s">
        <v>55</v>
      </c>
      <c r="B86" s="38">
        <v>14007.8</v>
      </c>
      <c r="C86" s="38">
        <v>29200</v>
      </c>
      <c r="D86" s="38">
        <v>31000</v>
      </c>
      <c r="E86" s="38">
        <v>14229.07</v>
      </c>
      <c r="F86" s="38">
        <f t="shared" si="7"/>
        <v>101.5796199260412</v>
      </c>
      <c r="G86" s="34">
        <f t="shared" si="8"/>
        <v>45.900225806451608</v>
      </c>
    </row>
    <row r="87" spans="1:7" ht="12.75" x14ac:dyDescent="0.2">
      <c r="A87" s="11" t="s">
        <v>14</v>
      </c>
      <c r="B87" s="34">
        <v>23786.880000000001</v>
      </c>
      <c r="C87" s="34">
        <f>C88</f>
        <v>53755</v>
      </c>
      <c r="D87" s="34">
        <v>56200</v>
      </c>
      <c r="E87" s="34">
        <v>26094.080000000002</v>
      </c>
      <c r="F87" s="34">
        <f t="shared" si="7"/>
        <v>109.69946457879303</v>
      </c>
      <c r="G87" s="34">
        <f t="shared" si="8"/>
        <v>46.430747330960855</v>
      </c>
    </row>
    <row r="88" spans="1:7" ht="12.75" x14ac:dyDescent="0.2">
      <c r="A88" s="12" t="s">
        <v>15</v>
      </c>
      <c r="B88" s="38">
        <v>23786.880000000001</v>
      </c>
      <c r="C88" s="38">
        <v>53755</v>
      </c>
      <c r="D88" s="38">
        <v>56200</v>
      </c>
      <c r="E88" s="38">
        <v>26094.080000000002</v>
      </c>
      <c r="F88" s="38">
        <f t="shared" si="7"/>
        <v>109.69946457879303</v>
      </c>
      <c r="G88" s="34">
        <f t="shared" si="8"/>
        <v>46.430747330960855</v>
      </c>
    </row>
    <row r="89" spans="1:7" ht="12.75" x14ac:dyDescent="0.2">
      <c r="A89" s="11" t="s">
        <v>56</v>
      </c>
      <c r="B89" s="34">
        <v>95683.56</v>
      </c>
      <c r="C89" s="34">
        <f>C90+C91</f>
        <v>208670</v>
      </c>
      <c r="D89" s="34">
        <v>215505</v>
      </c>
      <c r="E89" s="34">
        <v>105587.24</v>
      </c>
      <c r="F89" s="34">
        <f t="shared" si="7"/>
        <v>110.3504510074667</v>
      </c>
      <c r="G89" s="34">
        <f t="shared" si="8"/>
        <v>48.995262290898125</v>
      </c>
    </row>
    <row r="90" spans="1:7" ht="12.75" x14ac:dyDescent="0.2">
      <c r="A90" s="12" t="s">
        <v>57</v>
      </c>
      <c r="B90" s="38">
        <v>95651.55</v>
      </c>
      <c r="C90" s="38">
        <v>208670</v>
      </c>
      <c r="D90" s="38">
        <v>215455</v>
      </c>
      <c r="E90" s="38">
        <v>105562.47</v>
      </c>
      <c r="F90" s="38">
        <f t="shared" si="7"/>
        <v>110.3614839487703</v>
      </c>
      <c r="G90" s="34">
        <f t="shared" si="8"/>
        <v>48.99513587524077</v>
      </c>
    </row>
    <row r="91" spans="1:7" ht="12.75" x14ac:dyDescent="0.2">
      <c r="A91" s="12" t="s">
        <v>58</v>
      </c>
      <c r="B91" s="38">
        <v>32.01</v>
      </c>
      <c r="C91" s="38"/>
      <c r="D91" s="38">
        <v>50</v>
      </c>
      <c r="E91" s="38">
        <v>24.77</v>
      </c>
      <c r="F91" s="38">
        <f t="shared" si="7"/>
        <v>77.3820681037176</v>
      </c>
      <c r="G91" s="34">
        <f t="shared" si="8"/>
        <v>49.54</v>
      </c>
    </row>
    <row r="92" spans="1:7" ht="12.75" x14ac:dyDescent="0.2">
      <c r="A92" s="11" t="s">
        <v>28</v>
      </c>
      <c r="B92" s="34">
        <v>11854.94</v>
      </c>
      <c r="C92" s="34">
        <f>C93+C94</f>
        <v>30730</v>
      </c>
      <c r="D92" s="34">
        <v>22200</v>
      </c>
      <c r="E92" s="34">
        <v>11783.06</v>
      </c>
      <c r="F92" s="34">
        <f t="shared" si="7"/>
        <v>99.393670486733782</v>
      </c>
      <c r="G92" s="34">
        <f t="shared" si="8"/>
        <v>53.076846846846848</v>
      </c>
    </row>
    <row r="93" spans="1:7" ht="12.75" x14ac:dyDescent="0.2">
      <c r="A93" s="12" t="s">
        <v>29</v>
      </c>
      <c r="B93" s="38">
        <v>109.39</v>
      </c>
      <c r="C93" s="38">
        <v>200</v>
      </c>
      <c r="D93" s="38">
        <v>200</v>
      </c>
      <c r="E93" s="38"/>
      <c r="F93" s="38"/>
      <c r="G93" s="34"/>
    </row>
    <row r="94" spans="1:7" ht="12.75" x14ac:dyDescent="0.2">
      <c r="A94" s="12" t="s">
        <v>59</v>
      </c>
      <c r="B94" s="38">
        <v>11745.55</v>
      </c>
      <c r="C94" s="38">
        <v>30530</v>
      </c>
      <c r="D94" s="38">
        <v>22000</v>
      </c>
      <c r="E94" s="38">
        <v>11783.06</v>
      </c>
      <c r="F94" s="38">
        <f>E94/B94*100</f>
        <v>100.31935498976208</v>
      </c>
      <c r="G94" s="34">
        <f>E94/D94*100</f>
        <v>53.559363636363635</v>
      </c>
    </row>
    <row r="95" spans="1:7" ht="12.75" x14ac:dyDescent="0.2">
      <c r="A95" s="11" t="s">
        <v>16</v>
      </c>
      <c r="B95" s="34">
        <v>577.96</v>
      </c>
      <c r="C95" s="34">
        <f>C96+C97+C98</f>
        <v>1125</v>
      </c>
      <c r="D95" s="34">
        <v>825</v>
      </c>
      <c r="E95" s="34">
        <v>370.66</v>
      </c>
      <c r="F95" s="34">
        <f>E95/B95*100</f>
        <v>64.132465914596168</v>
      </c>
      <c r="G95" s="34">
        <f>E95/D95*100</f>
        <v>44.92848484848485</v>
      </c>
    </row>
    <row r="96" spans="1:7" ht="12.75" x14ac:dyDescent="0.2">
      <c r="A96" s="12" t="s">
        <v>17</v>
      </c>
      <c r="B96" s="38">
        <v>292.74</v>
      </c>
      <c r="C96" s="38">
        <v>860</v>
      </c>
      <c r="D96" s="38">
        <v>757</v>
      </c>
      <c r="E96" s="38">
        <v>338.41</v>
      </c>
      <c r="F96" s="38">
        <f>E96/B96*100</f>
        <v>115.60087449613991</v>
      </c>
      <c r="G96" s="34">
        <f>E96/D96*100</f>
        <v>44.704095112285344</v>
      </c>
    </row>
    <row r="97" spans="1:7" ht="12.75" x14ac:dyDescent="0.2">
      <c r="A97" s="12" t="s">
        <v>31</v>
      </c>
      <c r="B97" s="38">
        <v>232.26</v>
      </c>
      <c r="C97" s="38">
        <v>265</v>
      </c>
      <c r="D97" s="38"/>
      <c r="E97" s="38"/>
      <c r="F97" s="38"/>
      <c r="G97" s="34"/>
    </row>
    <row r="98" spans="1:7" ht="12.75" x14ac:dyDescent="0.2">
      <c r="A98" s="12" t="s">
        <v>33</v>
      </c>
      <c r="B98" s="38">
        <v>52.96</v>
      </c>
      <c r="C98" s="38"/>
      <c r="D98" s="38">
        <v>68</v>
      </c>
      <c r="E98" s="38">
        <v>32.25</v>
      </c>
      <c r="F98" s="38">
        <f>E98/B98*100</f>
        <v>60.895015105740178</v>
      </c>
      <c r="G98" s="34">
        <f>E98/D98*100</f>
        <v>47.42647058823529</v>
      </c>
    </row>
    <row r="99" spans="1:7" ht="12.75" x14ac:dyDescent="0.2">
      <c r="A99" s="11" t="s">
        <v>18</v>
      </c>
      <c r="B99" s="34">
        <v>2800</v>
      </c>
      <c r="C99" s="34">
        <f>C100+C101</f>
        <v>1990</v>
      </c>
      <c r="D99" s="34">
        <v>1130</v>
      </c>
      <c r="E99" s="34">
        <v>743.79</v>
      </c>
      <c r="F99" s="34">
        <f>E99/B99*100</f>
        <v>26.563928571428569</v>
      </c>
      <c r="G99" s="34">
        <f>E99/D99*100</f>
        <v>65.822123893805312</v>
      </c>
    </row>
    <row r="100" spans="1:7" ht="12.75" x14ac:dyDescent="0.2">
      <c r="A100" s="12" t="s">
        <v>36</v>
      </c>
      <c r="B100" s="38">
        <v>1566.13</v>
      </c>
      <c r="C100" s="38"/>
      <c r="D100" s="38"/>
      <c r="E100" s="38"/>
      <c r="F100" s="38"/>
      <c r="G100" s="34"/>
    </row>
    <row r="101" spans="1:7" ht="12.75" x14ac:dyDescent="0.2">
      <c r="A101" s="12" t="s">
        <v>43</v>
      </c>
      <c r="B101" s="38">
        <v>1233.8699999999999</v>
      </c>
      <c r="C101" s="38">
        <v>1990</v>
      </c>
      <c r="D101" s="38">
        <v>1130</v>
      </c>
      <c r="E101" s="38">
        <v>743.79</v>
      </c>
      <c r="F101" s="38">
        <f t="shared" ref="F101:F110" si="9">E101/B101*100</f>
        <v>60.281066887111287</v>
      </c>
      <c r="G101" s="34">
        <f t="shared" ref="G101:G113" si="10">E101/D101*100</f>
        <v>65.822123893805312</v>
      </c>
    </row>
    <row r="102" spans="1:7" ht="12.75" x14ac:dyDescent="0.2">
      <c r="A102" s="11" t="s">
        <v>21</v>
      </c>
      <c r="B102" s="34">
        <v>3536.44</v>
      </c>
      <c r="C102" s="34">
        <f>SUM(C103:C106)</f>
        <v>4630</v>
      </c>
      <c r="D102" s="34">
        <v>7175</v>
      </c>
      <c r="E102" s="34">
        <v>3822.22</v>
      </c>
      <c r="F102" s="34">
        <f t="shared" si="9"/>
        <v>108.08100801936409</v>
      </c>
      <c r="G102" s="34">
        <f t="shared" si="10"/>
        <v>53.27135888501742</v>
      </c>
    </row>
    <row r="103" spans="1:7" ht="12.75" x14ac:dyDescent="0.2">
      <c r="A103" s="12" t="s">
        <v>38</v>
      </c>
      <c r="B103" s="38">
        <v>54.26</v>
      </c>
      <c r="C103" s="38"/>
      <c r="D103" s="38">
        <v>35</v>
      </c>
      <c r="E103" s="38">
        <v>66.91</v>
      </c>
      <c r="F103" s="38">
        <f t="shared" si="9"/>
        <v>123.31367489863621</v>
      </c>
      <c r="G103" s="34">
        <f t="shared" si="10"/>
        <v>191.17142857142858</v>
      </c>
    </row>
    <row r="104" spans="1:7" ht="12.75" x14ac:dyDescent="0.2">
      <c r="A104" s="12" t="s">
        <v>47</v>
      </c>
      <c r="B104" s="38">
        <v>2603.02</v>
      </c>
      <c r="C104" s="38">
        <v>4500</v>
      </c>
      <c r="D104" s="38">
        <v>5000</v>
      </c>
      <c r="E104" s="38">
        <v>2473.2800000000002</v>
      </c>
      <c r="F104" s="38">
        <f t="shared" si="9"/>
        <v>95.015789352367648</v>
      </c>
      <c r="G104" s="34">
        <f t="shared" si="10"/>
        <v>49.465600000000002</v>
      </c>
    </row>
    <row r="105" spans="1:7" ht="12.75" x14ac:dyDescent="0.2">
      <c r="A105" s="12" t="s">
        <v>60</v>
      </c>
      <c r="B105" s="38">
        <v>746.57</v>
      </c>
      <c r="C105" s="38"/>
      <c r="D105" s="38">
        <v>1990</v>
      </c>
      <c r="E105" s="38">
        <v>1094.97</v>
      </c>
      <c r="F105" s="38">
        <f t="shared" si="9"/>
        <v>146.66675596394177</v>
      </c>
      <c r="G105" s="34">
        <f t="shared" si="10"/>
        <v>55.023618090452267</v>
      </c>
    </row>
    <row r="106" spans="1:7" ht="12.75" x14ac:dyDescent="0.2">
      <c r="A106" s="12" t="s">
        <v>22</v>
      </c>
      <c r="B106" s="38">
        <v>132.59</v>
      </c>
      <c r="C106" s="38">
        <v>130</v>
      </c>
      <c r="D106" s="38">
        <v>150</v>
      </c>
      <c r="E106" s="38">
        <v>187.06</v>
      </c>
      <c r="F106" s="38">
        <f t="shared" si="9"/>
        <v>141.08152952711364</v>
      </c>
      <c r="G106" s="34">
        <f t="shared" si="10"/>
        <v>124.70666666666668</v>
      </c>
    </row>
    <row r="107" spans="1:7" ht="12.75" x14ac:dyDescent="0.2">
      <c r="A107" s="11" t="s">
        <v>23</v>
      </c>
      <c r="B107" s="34">
        <v>721.17</v>
      </c>
      <c r="C107" s="34"/>
      <c r="D107" s="34">
        <v>1376</v>
      </c>
      <c r="E107" s="34">
        <v>688.37</v>
      </c>
      <c r="F107" s="34">
        <f t="shared" si="9"/>
        <v>95.451835212224594</v>
      </c>
      <c r="G107" s="34">
        <f t="shared" si="10"/>
        <v>50.026889534883722</v>
      </c>
    </row>
    <row r="108" spans="1:7" ht="12.75" x14ac:dyDescent="0.2">
      <c r="A108" s="12" t="s">
        <v>24</v>
      </c>
      <c r="B108" s="38">
        <v>721.17</v>
      </c>
      <c r="C108" s="38"/>
      <c r="D108" s="38">
        <v>1376</v>
      </c>
      <c r="E108" s="38">
        <v>688.37</v>
      </c>
      <c r="F108" s="38">
        <f t="shared" si="9"/>
        <v>95.451835212224594</v>
      </c>
      <c r="G108" s="34">
        <f t="shared" si="10"/>
        <v>50.026889534883722</v>
      </c>
    </row>
    <row r="109" spans="1:7" ht="12.75" x14ac:dyDescent="0.2">
      <c r="A109" s="11" t="s">
        <v>61</v>
      </c>
      <c r="B109" s="34">
        <v>5362.58</v>
      </c>
      <c r="C109" s="34"/>
      <c r="D109" s="34">
        <v>7000</v>
      </c>
      <c r="E109" s="34">
        <v>6201.58</v>
      </c>
      <c r="F109" s="34">
        <f t="shared" si="9"/>
        <v>115.6454542403097</v>
      </c>
      <c r="G109" s="34">
        <f t="shared" si="10"/>
        <v>88.593999999999994</v>
      </c>
    </row>
    <row r="110" spans="1:7" ht="12.75" x14ac:dyDescent="0.2">
      <c r="A110" s="12" t="s">
        <v>62</v>
      </c>
      <c r="B110" s="38">
        <v>5362.58</v>
      </c>
      <c r="C110" s="38"/>
      <c r="D110" s="38">
        <v>7000</v>
      </c>
      <c r="E110" s="38">
        <v>6201.58</v>
      </c>
      <c r="F110" s="38">
        <f t="shared" si="9"/>
        <v>115.6454542403097</v>
      </c>
      <c r="G110" s="34">
        <f t="shared" si="10"/>
        <v>88.593999999999994</v>
      </c>
    </row>
    <row r="111" spans="1:7" ht="12.75" x14ac:dyDescent="0.2">
      <c r="A111" s="10" t="s">
        <v>63</v>
      </c>
      <c r="B111" s="34"/>
      <c r="C111" s="34"/>
      <c r="D111" s="34">
        <v>171.28</v>
      </c>
      <c r="E111" s="34">
        <v>171.28</v>
      </c>
      <c r="F111" s="34"/>
      <c r="G111" s="34">
        <f t="shared" si="10"/>
        <v>100</v>
      </c>
    </row>
    <row r="112" spans="1:7" ht="12.75" x14ac:dyDescent="0.2">
      <c r="A112" s="11" t="s">
        <v>61</v>
      </c>
      <c r="B112" s="34"/>
      <c r="C112" s="34"/>
      <c r="D112" s="34">
        <v>171.28</v>
      </c>
      <c r="E112" s="34">
        <v>171.28</v>
      </c>
      <c r="F112" s="34"/>
      <c r="G112" s="34">
        <f t="shared" si="10"/>
        <v>100</v>
      </c>
    </row>
    <row r="113" spans="1:7" ht="12.75" x14ac:dyDescent="0.2">
      <c r="A113" s="12" t="s">
        <v>62</v>
      </c>
      <c r="B113" s="38"/>
      <c r="C113" s="38"/>
      <c r="D113" s="38">
        <v>171.28</v>
      </c>
      <c r="E113" s="38">
        <v>171.28</v>
      </c>
      <c r="F113" s="38"/>
      <c r="G113" s="34">
        <f t="shared" si="10"/>
        <v>100</v>
      </c>
    </row>
    <row r="114" spans="1:7" ht="12.75" x14ac:dyDescent="0.2">
      <c r="A114" s="10" t="s">
        <v>64</v>
      </c>
      <c r="B114" s="34">
        <v>265.45</v>
      </c>
      <c r="C114" s="34"/>
      <c r="D114" s="34">
        <v>2305.9299999999998</v>
      </c>
      <c r="E114" s="34"/>
      <c r="F114" s="34"/>
      <c r="G114" s="34"/>
    </row>
    <row r="115" spans="1:7" ht="12.75" x14ac:dyDescent="0.2">
      <c r="A115" s="10" t="s">
        <v>65</v>
      </c>
      <c r="B115" s="34">
        <v>265.45</v>
      </c>
      <c r="C115" s="34"/>
      <c r="D115" s="34">
        <v>450</v>
      </c>
      <c r="E115" s="34"/>
      <c r="F115" s="34"/>
      <c r="G115" s="34"/>
    </row>
    <row r="116" spans="1:7" ht="12.75" x14ac:dyDescent="0.2">
      <c r="A116" s="11" t="s">
        <v>14</v>
      </c>
      <c r="B116" s="34">
        <v>265.45</v>
      </c>
      <c r="C116" s="34"/>
      <c r="D116" s="34"/>
      <c r="E116" s="34"/>
      <c r="F116" s="34"/>
      <c r="G116" s="34"/>
    </row>
    <row r="117" spans="1:7" ht="12.75" x14ac:dyDescent="0.2">
      <c r="A117" s="12" t="s">
        <v>15</v>
      </c>
      <c r="B117" s="38">
        <v>265.45</v>
      </c>
      <c r="C117" s="38"/>
      <c r="D117" s="38"/>
      <c r="E117" s="38"/>
      <c r="F117" s="38"/>
      <c r="G117" s="34"/>
    </row>
    <row r="118" spans="1:7" ht="12.75" x14ac:dyDescent="0.2">
      <c r="A118" s="11" t="s">
        <v>16</v>
      </c>
      <c r="B118" s="34"/>
      <c r="C118" s="34"/>
      <c r="D118" s="34">
        <v>225</v>
      </c>
      <c r="E118" s="34"/>
      <c r="F118" s="34"/>
      <c r="G118" s="34"/>
    </row>
    <row r="119" spans="1:7" ht="12.75" x14ac:dyDescent="0.2">
      <c r="A119" s="12" t="s">
        <v>17</v>
      </c>
      <c r="B119" s="38"/>
      <c r="C119" s="38"/>
      <c r="D119" s="38">
        <v>225</v>
      </c>
      <c r="E119" s="38"/>
      <c r="F119" s="38"/>
      <c r="G119" s="34"/>
    </row>
    <row r="120" spans="1:7" ht="12.75" x14ac:dyDescent="0.2">
      <c r="A120" s="11" t="s">
        <v>18</v>
      </c>
      <c r="B120" s="34"/>
      <c r="C120" s="34"/>
      <c r="D120" s="34">
        <v>225</v>
      </c>
      <c r="E120" s="34"/>
      <c r="F120" s="34"/>
      <c r="G120" s="34"/>
    </row>
    <row r="121" spans="1:7" ht="12.75" x14ac:dyDescent="0.2">
      <c r="A121" s="12" t="s">
        <v>19</v>
      </c>
      <c r="B121" s="38"/>
      <c r="C121" s="38"/>
      <c r="D121" s="38">
        <v>225</v>
      </c>
      <c r="E121" s="38"/>
      <c r="F121" s="38"/>
      <c r="G121" s="34"/>
    </row>
    <row r="122" spans="1:7" ht="12.75" x14ac:dyDescent="0.2">
      <c r="A122" s="10" t="s">
        <v>66</v>
      </c>
      <c r="B122" s="34"/>
      <c r="C122" s="34"/>
      <c r="D122" s="34">
        <v>1855.93</v>
      </c>
      <c r="E122" s="34"/>
      <c r="F122" s="34"/>
      <c r="G122" s="34"/>
    </row>
    <row r="123" spans="1:7" ht="12.75" x14ac:dyDescent="0.2">
      <c r="A123" s="11" t="s">
        <v>18</v>
      </c>
      <c r="B123" s="34"/>
      <c r="C123" s="34"/>
      <c r="D123" s="34">
        <v>1855.93</v>
      </c>
      <c r="E123" s="34"/>
      <c r="F123" s="34"/>
      <c r="G123" s="34"/>
    </row>
    <row r="124" spans="1:7" ht="12.75" x14ac:dyDescent="0.2">
      <c r="A124" s="12" t="s">
        <v>35</v>
      </c>
      <c r="B124" s="38"/>
      <c r="C124" s="38"/>
      <c r="D124" s="38">
        <v>1855.93</v>
      </c>
      <c r="E124" s="38"/>
      <c r="F124" s="38"/>
      <c r="G124" s="34"/>
    </row>
    <row r="125" spans="1:7" ht="12.75" x14ac:dyDescent="0.2">
      <c r="A125" s="9" t="s">
        <v>67</v>
      </c>
      <c r="B125" s="33">
        <v>57.75</v>
      </c>
      <c r="C125" s="33">
        <f>C126</f>
        <v>30650</v>
      </c>
      <c r="D125" s="33">
        <v>24000</v>
      </c>
      <c r="E125" s="33">
        <v>3.93</v>
      </c>
      <c r="F125" s="33">
        <f>E125/B125*100</f>
        <v>6.8051948051948061</v>
      </c>
      <c r="G125" s="33">
        <f t="shared" ref="G125:G130" si="11">E125/D125*100</f>
        <v>1.6375000000000001E-2</v>
      </c>
    </row>
    <row r="126" spans="1:7" ht="12.75" x14ac:dyDescent="0.2">
      <c r="A126" s="10" t="s">
        <v>11</v>
      </c>
      <c r="B126" s="34">
        <v>57.75</v>
      </c>
      <c r="C126" s="34">
        <f>C127</f>
        <v>30650</v>
      </c>
      <c r="D126" s="34">
        <v>24000</v>
      </c>
      <c r="E126" s="34">
        <v>3.93</v>
      </c>
      <c r="F126" s="34">
        <f>E126/B126*100</f>
        <v>6.8051948051948061</v>
      </c>
      <c r="G126" s="34">
        <f t="shared" si="11"/>
        <v>1.6375000000000001E-2</v>
      </c>
    </row>
    <row r="127" spans="1:7" ht="12.75" x14ac:dyDescent="0.2">
      <c r="A127" s="10" t="s">
        <v>50</v>
      </c>
      <c r="B127" s="34">
        <v>57.75</v>
      </c>
      <c r="C127" s="34">
        <f>C128</f>
        <v>30650</v>
      </c>
      <c r="D127" s="34">
        <v>24000</v>
      </c>
      <c r="E127" s="34">
        <v>3.93</v>
      </c>
      <c r="F127" s="34">
        <f>E127/B127*100</f>
        <v>6.8051948051948061</v>
      </c>
      <c r="G127" s="34">
        <f t="shared" si="11"/>
        <v>1.6375000000000001E-2</v>
      </c>
    </row>
    <row r="128" spans="1:7" ht="12.75" x14ac:dyDescent="0.2">
      <c r="A128" s="10" t="s">
        <v>51</v>
      </c>
      <c r="B128" s="34">
        <v>57.75</v>
      </c>
      <c r="C128" s="34">
        <f>C129+C131</f>
        <v>30650</v>
      </c>
      <c r="D128" s="34">
        <v>24000</v>
      </c>
      <c r="E128" s="34">
        <v>3.93</v>
      </c>
      <c r="F128" s="34">
        <f>E128/B128*100</f>
        <v>6.8051948051948061</v>
      </c>
      <c r="G128" s="34">
        <f t="shared" si="11"/>
        <v>1.6375000000000001E-2</v>
      </c>
    </row>
    <row r="129" spans="1:7" ht="12.75" x14ac:dyDescent="0.2">
      <c r="A129" s="11" t="s">
        <v>61</v>
      </c>
      <c r="B129" s="34"/>
      <c r="C129" s="34">
        <f>C130</f>
        <v>26650</v>
      </c>
      <c r="D129" s="34">
        <v>20000</v>
      </c>
      <c r="E129" s="34">
        <v>3.93</v>
      </c>
      <c r="F129" s="34"/>
      <c r="G129" s="34">
        <f t="shared" si="11"/>
        <v>1.9650000000000001E-2</v>
      </c>
    </row>
    <row r="130" spans="1:7" ht="12.75" x14ac:dyDescent="0.2">
      <c r="A130" s="12" t="s">
        <v>62</v>
      </c>
      <c r="B130" s="38"/>
      <c r="C130" s="38">
        <v>26650</v>
      </c>
      <c r="D130" s="38">
        <v>20000</v>
      </c>
      <c r="E130" s="38">
        <v>3.93</v>
      </c>
      <c r="F130" s="38"/>
      <c r="G130" s="34">
        <f t="shared" si="11"/>
        <v>1.9650000000000001E-2</v>
      </c>
    </row>
    <row r="131" spans="1:7" ht="12.75" x14ac:dyDescent="0.2">
      <c r="A131" s="11" t="s">
        <v>68</v>
      </c>
      <c r="B131" s="34">
        <v>57.75</v>
      </c>
      <c r="C131" s="34">
        <f>C132</f>
        <v>4000</v>
      </c>
      <c r="D131" s="34">
        <v>4000</v>
      </c>
      <c r="E131" s="34"/>
      <c r="F131" s="34"/>
      <c r="G131" s="34"/>
    </row>
    <row r="132" spans="1:7" ht="12.75" x14ac:dyDescent="0.2">
      <c r="A132" s="12" t="s">
        <v>69</v>
      </c>
      <c r="B132" s="38">
        <v>57.75</v>
      </c>
      <c r="C132" s="38">
        <v>4000</v>
      </c>
      <c r="D132" s="38">
        <v>4000</v>
      </c>
      <c r="E132" s="38"/>
      <c r="F132" s="38"/>
      <c r="G132" s="34"/>
    </row>
    <row r="133" spans="1:7" ht="12.75" x14ac:dyDescent="0.2">
      <c r="A133" s="9" t="s">
        <v>70</v>
      </c>
      <c r="B133" s="33"/>
      <c r="C133" s="33"/>
      <c r="D133" s="33">
        <v>126569</v>
      </c>
      <c r="E133" s="33">
        <v>69234.759999999995</v>
      </c>
      <c r="F133" s="33"/>
      <c r="G133" s="33">
        <f t="shared" ref="G133:G145" si="12">E133/D133*100</f>
        <v>54.701198555728489</v>
      </c>
    </row>
    <row r="134" spans="1:7" ht="12.75" x14ac:dyDescent="0.2">
      <c r="A134" s="10" t="s">
        <v>11</v>
      </c>
      <c r="B134" s="34"/>
      <c r="C134" s="34"/>
      <c r="D134" s="34">
        <v>126569</v>
      </c>
      <c r="E134" s="34">
        <v>69234.759999999995</v>
      </c>
      <c r="F134" s="34"/>
      <c r="G134" s="34">
        <f t="shared" si="12"/>
        <v>54.701198555728489</v>
      </c>
    </row>
    <row r="135" spans="1:7" ht="12.75" x14ac:dyDescent="0.2">
      <c r="A135" s="10" t="s">
        <v>50</v>
      </c>
      <c r="B135" s="34"/>
      <c r="C135" s="34"/>
      <c r="D135" s="34">
        <v>126569</v>
      </c>
      <c r="E135" s="34">
        <v>69234.759999999995</v>
      </c>
      <c r="F135" s="34"/>
      <c r="G135" s="34">
        <f t="shared" si="12"/>
        <v>54.701198555728489</v>
      </c>
    </row>
    <row r="136" spans="1:7" ht="12.75" x14ac:dyDescent="0.2">
      <c r="A136" s="10" t="s">
        <v>51</v>
      </c>
      <c r="B136" s="34"/>
      <c r="C136" s="34"/>
      <c r="D136" s="34">
        <v>126569</v>
      </c>
      <c r="E136" s="34">
        <v>69234.759999999995</v>
      </c>
      <c r="F136" s="34"/>
      <c r="G136" s="34">
        <f t="shared" si="12"/>
        <v>54.701198555728489</v>
      </c>
    </row>
    <row r="137" spans="1:7" ht="12.75" x14ac:dyDescent="0.2">
      <c r="A137" s="11" t="s">
        <v>16</v>
      </c>
      <c r="B137" s="34"/>
      <c r="C137" s="34"/>
      <c r="D137" s="34">
        <v>3319</v>
      </c>
      <c r="E137" s="34">
        <v>1068.6099999999999</v>
      </c>
      <c r="F137" s="34"/>
      <c r="G137" s="34">
        <f t="shared" si="12"/>
        <v>32.196746007833681</v>
      </c>
    </row>
    <row r="138" spans="1:7" ht="12.75" x14ac:dyDescent="0.2">
      <c r="A138" s="12" t="s">
        <v>31</v>
      </c>
      <c r="B138" s="38"/>
      <c r="C138" s="38"/>
      <c r="D138" s="38">
        <v>3319</v>
      </c>
      <c r="E138" s="38">
        <v>1068.6099999999999</v>
      </c>
      <c r="F138" s="38"/>
      <c r="G138" s="34">
        <f t="shared" si="12"/>
        <v>32.196746007833681</v>
      </c>
    </row>
    <row r="139" spans="1:7" ht="12.75" x14ac:dyDescent="0.2">
      <c r="A139" s="11" t="s">
        <v>18</v>
      </c>
      <c r="B139" s="34"/>
      <c r="C139" s="34"/>
      <c r="D139" s="34">
        <v>123250</v>
      </c>
      <c r="E139" s="34">
        <v>68166.149999999994</v>
      </c>
      <c r="F139" s="34"/>
      <c r="G139" s="34">
        <f t="shared" si="12"/>
        <v>55.307221095334683</v>
      </c>
    </row>
    <row r="140" spans="1:7" ht="12.75" x14ac:dyDescent="0.2">
      <c r="A140" s="12" t="s">
        <v>37</v>
      </c>
      <c r="B140" s="38"/>
      <c r="C140" s="38"/>
      <c r="D140" s="38">
        <v>123250</v>
      </c>
      <c r="E140" s="38">
        <v>68166.149999999994</v>
      </c>
      <c r="F140" s="38"/>
      <c r="G140" s="34">
        <f t="shared" si="12"/>
        <v>55.307221095334683</v>
      </c>
    </row>
    <row r="141" spans="1:7" ht="12.75" x14ac:dyDescent="0.2">
      <c r="A141" s="8" t="s">
        <v>71</v>
      </c>
      <c r="B141" s="33">
        <v>87173.6</v>
      </c>
      <c r="C141" s="33">
        <f>C142+C182+C199+C242+C248</f>
        <v>194793.71000000002</v>
      </c>
      <c r="D141" s="33">
        <v>212848.25</v>
      </c>
      <c r="E141" s="33">
        <v>112236.79</v>
      </c>
      <c r="F141" s="33">
        <f>E141/B141*100</f>
        <v>128.75089476630538</v>
      </c>
      <c r="G141" s="33">
        <f t="shared" si="12"/>
        <v>52.730896307580636</v>
      </c>
    </row>
    <row r="142" spans="1:7" ht="12.75" x14ac:dyDescent="0.2">
      <c r="A142" s="9" t="s">
        <v>72</v>
      </c>
      <c r="B142" s="33">
        <v>61467.28</v>
      </c>
      <c r="C142" s="33">
        <f>C143</f>
        <v>143245</v>
      </c>
      <c r="D142" s="33">
        <v>145201.69</v>
      </c>
      <c r="E142" s="33">
        <v>74577.77</v>
      </c>
      <c r="F142" s="33">
        <f>E142/B142*100</f>
        <v>121.32921775617858</v>
      </c>
      <c r="G142" s="33">
        <f t="shared" si="12"/>
        <v>51.361502748349551</v>
      </c>
    </row>
    <row r="143" spans="1:7" ht="12.75" x14ac:dyDescent="0.2">
      <c r="A143" s="10" t="s">
        <v>11</v>
      </c>
      <c r="B143" s="34">
        <v>61467.28</v>
      </c>
      <c r="C143" s="34">
        <f>C144+C162</f>
        <v>143245</v>
      </c>
      <c r="D143" s="34">
        <v>145201.69</v>
      </c>
      <c r="E143" s="34">
        <v>74577.77</v>
      </c>
      <c r="F143" s="34">
        <f>E143/B143*100</f>
        <v>121.32921775617858</v>
      </c>
      <c r="G143" s="34">
        <f t="shared" si="12"/>
        <v>51.361502748349551</v>
      </c>
    </row>
    <row r="144" spans="1:7" ht="12.75" x14ac:dyDescent="0.2">
      <c r="A144" s="10" t="s">
        <v>26</v>
      </c>
      <c r="B144" s="34">
        <v>19905.439999999999</v>
      </c>
      <c r="C144" s="34">
        <f>C145+C159</f>
        <v>49610</v>
      </c>
      <c r="D144" s="34">
        <v>51566.69</v>
      </c>
      <c r="E144" s="34">
        <v>24343.73</v>
      </c>
      <c r="F144" s="34">
        <f>E144/B144*100</f>
        <v>122.29686959946629</v>
      </c>
      <c r="G144" s="34">
        <f t="shared" si="12"/>
        <v>47.2082462535408</v>
      </c>
    </row>
    <row r="145" spans="1:7" ht="12.75" x14ac:dyDescent="0.2">
      <c r="A145" s="10" t="s">
        <v>27</v>
      </c>
      <c r="B145" s="34">
        <v>19905.439999999999</v>
      </c>
      <c r="C145" s="34">
        <f>C146+C148+C153+C157</f>
        <v>49610</v>
      </c>
      <c r="D145" s="34">
        <v>49610</v>
      </c>
      <c r="E145" s="34">
        <v>24343.73</v>
      </c>
      <c r="F145" s="34">
        <f>E145/B145*100</f>
        <v>122.29686959946629</v>
      </c>
      <c r="G145" s="34">
        <f t="shared" si="12"/>
        <v>49.070207619431564</v>
      </c>
    </row>
    <row r="146" spans="1:7" ht="12.75" x14ac:dyDescent="0.2">
      <c r="A146" s="11" t="s">
        <v>28</v>
      </c>
      <c r="B146" s="34">
        <v>36.5</v>
      </c>
      <c r="C146" s="34"/>
      <c r="D146" s="34"/>
      <c r="E146" s="34"/>
      <c r="F146" s="34"/>
      <c r="G146" s="34"/>
    </row>
    <row r="147" spans="1:7" ht="12.75" x14ac:dyDescent="0.2">
      <c r="A147" s="12" t="s">
        <v>30</v>
      </c>
      <c r="B147" s="38">
        <v>36.5</v>
      </c>
      <c r="C147" s="38"/>
      <c r="D147" s="38"/>
      <c r="E147" s="38"/>
      <c r="F147" s="38"/>
      <c r="G147" s="34"/>
    </row>
    <row r="148" spans="1:7" ht="12.75" x14ac:dyDescent="0.2">
      <c r="A148" s="11" t="s">
        <v>16</v>
      </c>
      <c r="B148" s="34">
        <v>4070.01</v>
      </c>
      <c r="C148" s="34">
        <f>C149+C150+C151+C152</f>
        <v>8640</v>
      </c>
      <c r="D148" s="34"/>
      <c r="E148" s="34"/>
      <c r="F148" s="34"/>
      <c r="G148" s="34"/>
    </row>
    <row r="149" spans="1:7" ht="12.75" x14ac:dyDescent="0.2">
      <c r="A149" s="12" t="s">
        <v>17</v>
      </c>
      <c r="B149" s="38">
        <v>1414.89</v>
      </c>
      <c r="C149" s="38"/>
      <c r="D149" s="38"/>
      <c r="E149" s="38"/>
      <c r="F149" s="38"/>
      <c r="G149" s="34"/>
    </row>
    <row r="150" spans="1:7" ht="12.75" x14ac:dyDescent="0.2">
      <c r="A150" s="12" t="s">
        <v>31</v>
      </c>
      <c r="B150" s="38">
        <v>2655.12</v>
      </c>
      <c r="C150" s="38">
        <v>7910</v>
      </c>
      <c r="D150" s="38"/>
      <c r="E150" s="38"/>
      <c r="F150" s="38"/>
      <c r="G150" s="34"/>
    </row>
    <row r="151" spans="1:7" ht="12.75" x14ac:dyDescent="0.2">
      <c r="A151" s="12" t="s">
        <v>32</v>
      </c>
      <c r="B151" s="38"/>
      <c r="C151" s="38">
        <v>665</v>
      </c>
      <c r="D151" s="38"/>
      <c r="E151" s="38"/>
      <c r="F151" s="38"/>
      <c r="G151" s="34"/>
    </row>
    <row r="152" spans="1:7" ht="12.75" x14ac:dyDescent="0.2">
      <c r="A152" s="12" t="s">
        <v>34</v>
      </c>
      <c r="B152" s="38"/>
      <c r="C152" s="38">
        <v>65</v>
      </c>
      <c r="D152" s="38"/>
      <c r="E152" s="38"/>
      <c r="F152" s="38"/>
      <c r="G152" s="34"/>
    </row>
    <row r="153" spans="1:7" ht="12.75" x14ac:dyDescent="0.2">
      <c r="A153" s="11" t="s">
        <v>18</v>
      </c>
      <c r="B153" s="34">
        <v>15798.93</v>
      </c>
      <c r="C153" s="34">
        <f>SUM(C154:C156)</f>
        <v>40840</v>
      </c>
      <c r="D153" s="34">
        <v>49480</v>
      </c>
      <c r="E153" s="34">
        <v>24343.73</v>
      </c>
      <c r="F153" s="34">
        <f>E153/B153*100</f>
        <v>154.08467535459681</v>
      </c>
      <c r="G153" s="34">
        <f>E153/D153*100</f>
        <v>49.199130962004851</v>
      </c>
    </row>
    <row r="154" spans="1:7" ht="12.75" x14ac:dyDescent="0.2">
      <c r="A154" s="12" t="s">
        <v>35</v>
      </c>
      <c r="B154" s="38">
        <v>76.73</v>
      </c>
      <c r="C154" s="38"/>
      <c r="D154" s="38"/>
      <c r="E154" s="38"/>
      <c r="F154" s="38"/>
      <c r="G154" s="34"/>
    </row>
    <row r="155" spans="1:7" ht="12.75" x14ac:dyDescent="0.2">
      <c r="A155" s="12" t="s">
        <v>36</v>
      </c>
      <c r="B155" s="38">
        <v>215.8</v>
      </c>
      <c r="C155" s="38"/>
      <c r="D155" s="38"/>
      <c r="E155" s="38"/>
      <c r="F155" s="38"/>
      <c r="G155" s="34"/>
    </row>
    <row r="156" spans="1:7" ht="12.75" x14ac:dyDescent="0.2">
      <c r="A156" s="12" t="s">
        <v>37</v>
      </c>
      <c r="B156" s="38">
        <v>15506.4</v>
      </c>
      <c r="C156" s="38">
        <v>40840</v>
      </c>
      <c r="D156" s="38">
        <v>49480</v>
      </c>
      <c r="E156" s="38">
        <v>24343.73</v>
      </c>
      <c r="F156" s="38">
        <f>E156/B156*100</f>
        <v>156.99150028375382</v>
      </c>
      <c r="G156" s="34">
        <f>E156/D156*100</f>
        <v>49.199130962004851</v>
      </c>
    </row>
    <row r="157" spans="1:7" ht="12.75" x14ac:dyDescent="0.2">
      <c r="A157" s="11" t="s">
        <v>21</v>
      </c>
      <c r="B157" s="34"/>
      <c r="C157" s="34">
        <f>C158</f>
        <v>130</v>
      </c>
      <c r="D157" s="34">
        <v>130</v>
      </c>
      <c r="E157" s="34"/>
      <c r="F157" s="34"/>
      <c r="G157" s="34"/>
    </row>
    <row r="158" spans="1:7" ht="12.75" x14ac:dyDescent="0.2">
      <c r="A158" s="12" t="s">
        <v>22</v>
      </c>
      <c r="B158" s="38"/>
      <c r="C158" s="38">
        <v>130</v>
      </c>
      <c r="D158" s="38">
        <v>130</v>
      </c>
      <c r="E158" s="38"/>
      <c r="F158" s="38"/>
      <c r="G158" s="34"/>
    </row>
    <row r="159" spans="1:7" ht="12.75" x14ac:dyDescent="0.2">
      <c r="A159" s="10" t="s">
        <v>49</v>
      </c>
      <c r="B159" s="34"/>
      <c r="C159" s="34"/>
      <c r="D159" s="34">
        <v>1956.69</v>
      </c>
      <c r="E159" s="34"/>
      <c r="F159" s="34"/>
      <c r="G159" s="34"/>
    </row>
    <row r="160" spans="1:7" ht="12.75" x14ac:dyDescent="0.2">
      <c r="A160" s="11" t="s">
        <v>73</v>
      </c>
      <c r="B160" s="34"/>
      <c r="C160" s="34"/>
      <c r="D160" s="34">
        <v>1956.69</v>
      </c>
      <c r="E160" s="34"/>
      <c r="F160" s="34"/>
      <c r="G160" s="34"/>
    </row>
    <row r="161" spans="1:7" ht="12.75" x14ac:dyDescent="0.2">
      <c r="A161" s="12" t="s">
        <v>74</v>
      </c>
      <c r="B161" s="38"/>
      <c r="C161" s="38"/>
      <c r="D161" s="38">
        <v>1956.69</v>
      </c>
      <c r="E161" s="38"/>
      <c r="F161" s="38"/>
      <c r="G161" s="34"/>
    </row>
    <row r="162" spans="1:7" ht="12.75" x14ac:dyDescent="0.2">
      <c r="A162" s="10" t="s">
        <v>50</v>
      </c>
      <c r="B162" s="34">
        <v>41561.839999999997</v>
      </c>
      <c r="C162" s="34">
        <f>C163</f>
        <v>93635</v>
      </c>
      <c r="D162" s="34">
        <v>93635</v>
      </c>
      <c r="E162" s="34">
        <v>50234.04</v>
      </c>
      <c r="F162" s="34">
        <f>E162/B162*100</f>
        <v>120.86577495125337</v>
      </c>
      <c r="G162" s="34">
        <f t="shared" ref="G162:G174" si="13">E162/D162*100</f>
        <v>53.648785176483152</v>
      </c>
    </row>
    <row r="163" spans="1:7" ht="12.75" x14ac:dyDescent="0.2">
      <c r="A163" s="10" t="s">
        <v>51</v>
      </c>
      <c r="B163" s="34">
        <v>41561.839999999997</v>
      </c>
      <c r="C163" s="34">
        <f>C164+C168+C170+C172+C174+C177</f>
        <v>93635</v>
      </c>
      <c r="D163" s="34">
        <v>93635</v>
      </c>
      <c r="E163" s="34">
        <v>50234.04</v>
      </c>
      <c r="F163" s="34">
        <f>E163/B163*100</f>
        <v>120.86577495125337</v>
      </c>
      <c r="G163" s="34">
        <f t="shared" si="13"/>
        <v>53.648785176483152</v>
      </c>
    </row>
    <row r="164" spans="1:7" ht="12.75" x14ac:dyDescent="0.2">
      <c r="A164" s="11" t="s">
        <v>52</v>
      </c>
      <c r="B164" s="34">
        <v>35175.03</v>
      </c>
      <c r="C164" s="34">
        <f>SUM(C165:C167)</f>
        <v>76272</v>
      </c>
      <c r="D164" s="34">
        <v>79720</v>
      </c>
      <c r="E164" s="34">
        <v>42210.36</v>
      </c>
      <c r="F164" s="34">
        <f>E164/B164*100</f>
        <v>120.00092110795642</v>
      </c>
      <c r="G164" s="34">
        <f t="shared" si="13"/>
        <v>52.948268941294529</v>
      </c>
    </row>
    <row r="165" spans="1:7" ht="12.75" x14ac:dyDescent="0.2">
      <c r="A165" s="12" t="s">
        <v>53</v>
      </c>
      <c r="B165" s="38">
        <v>33503.89</v>
      </c>
      <c r="C165" s="38">
        <v>74775</v>
      </c>
      <c r="D165" s="38">
        <v>78500</v>
      </c>
      <c r="E165" s="38">
        <v>38492.01</v>
      </c>
      <c r="F165" s="38">
        <f>E165/B165*100</f>
        <v>114.88818164099752</v>
      </c>
      <c r="G165" s="34">
        <f t="shared" si="13"/>
        <v>49.034407643312107</v>
      </c>
    </row>
    <row r="166" spans="1:7" ht="12.75" x14ac:dyDescent="0.2">
      <c r="A166" s="12" t="s">
        <v>54</v>
      </c>
      <c r="B166" s="38">
        <v>1671.14</v>
      </c>
      <c r="C166" s="38">
        <v>1497</v>
      </c>
      <c r="D166" s="38">
        <v>750</v>
      </c>
      <c r="E166" s="38">
        <v>585.41999999999996</v>
      </c>
      <c r="F166" s="38">
        <f>E166/B166*100</f>
        <v>35.031176322749737</v>
      </c>
      <c r="G166" s="34">
        <f t="shared" si="13"/>
        <v>78.055999999999997</v>
      </c>
    </row>
    <row r="167" spans="1:7" ht="12.75" x14ac:dyDescent="0.2">
      <c r="A167" s="12" t="s">
        <v>55</v>
      </c>
      <c r="B167" s="38"/>
      <c r="C167" s="38"/>
      <c r="D167" s="38">
        <v>470</v>
      </c>
      <c r="E167" s="38">
        <v>3132.93</v>
      </c>
      <c r="F167" s="38"/>
      <c r="G167" s="34">
        <f t="shared" si="13"/>
        <v>666.58085106382975</v>
      </c>
    </row>
    <row r="168" spans="1:7" ht="12.75" x14ac:dyDescent="0.2">
      <c r="A168" s="11" t="s">
        <v>14</v>
      </c>
      <c r="B168" s="34">
        <v>1836.27</v>
      </c>
      <c r="C168" s="34">
        <f>C169</f>
        <v>2123</v>
      </c>
      <c r="D168" s="34">
        <v>2123</v>
      </c>
      <c r="E168" s="34">
        <v>1562.21</v>
      </c>
      <c r="F168" s="34">
        <f t="shared" ref="F168:F173" si="14">E168/B168*100</f>
        <v>85.075179575988287</v>
      </c>
      <c r="G168" s="34">
        <f t="shared" si="13"/>
        <v>73.585021196420158</v>
      </c>
    </row>
    <row r="169" spans="1:7" ht="12.75" x14ac:dyDescent="0.2">
      <c r="A169" s="12" t="s">
        <v>15</v>
      </c>
      <c r="B169" s="38">
        <v>1836.27</v>
      </c>
      <c r="C169" s="38">
        <v>2123</v>
      </c>
      <c r="D169" s="38">
        <v>2123</v>
      </c>
      <c r="E169" s="38">
        <v>1562.21</v>
      </c>
      <c r="F169" s="38">
        <f t="shared" si="14"/>
        <v>85.075179575988287</v>
      </c>
      <c r="G169" s="34">
        <f t="shared" si="13"/>
        <v>73.585021196420158</v>
      </c>
    </row>
    <row r="170" spans="1:7" ht="12.75" x14ac:dyDescent="0.2">
      <c r="A170" s="11" t="s">
        <v>56</v>
      </c>
      <c r="B170" s="34">
        <v>4475.42</v>
      </c>
      <c r="C170" s="34">
        <f>C171</f>
        <v>12585</v>
      </c>
      <c r="D170" s="34">
        <v>9790</v>
      </c>
      <c r="E170" s="34">
        <v>4981.45</v>
      </c>
      <c r="F170" s="34">
        <f t="shared" si="14"/>
        <v>111.30687175728757</v>
      </c>
      <c r="G170" s="34">
        <f t="shared" si="13"/>
        <v>50.883043922369765</v>
      </c>
    </row>
    <row r="171" spans="1:7" ht="12.75" x14ac:dyDescent="0.2">
      <c r="A171" s="12" t="s">
        <v>57</v>
      </c>
      <c r="B171" s="38">
        <v>4475.42</v>
      </c>
      <c r="C171" s="38">
        <v>12585</v>
      </c>
      <c r="D171" s="38">
        <v>9790</v>
      </c>
      <c r="E171" s="38">
        <v>4981.45</v>
      </c>
      <c r="F171" s="38">
        <f t="shared" si="14"/>
        <v>111.30687175728757</v>
      </c>
      <c r="G171" s="34">
        <f t="shared" si="13"/>
        <v>50.883043922369765</v>
      </c>
    </row>
    <row r="172" spans="1:7" ht="12.75" x14ac:dyDescent="0.2">
      <c r="A172" s="11" t="s">
        <v>28</v>
      </c>
      <c r="B172" s="34">
        <v>75.12</v>
      </c>
      <c r="C172" s="34"/>
      <c r="D172" s="34">
        <v>12</v>
      </c>
      <c r="E172" s="34">
        <v>2.57</v>
      </c>
      <c r="F172" s="34">
        <f t="shared" si="14"/>
        <v>3.4211927582534605</v>
      </c>
      <c r="G172" s="34">
        <f t="shared" si="13"/>
        <v>21.416666666666664</v>
      </c>
    </row>
    <row r="173" spans="1:7" ht="12.75" x14ac:dyDescent="0.2">
      <c r="A173" s="12" t="s">
        <v>59</v>
      </c>
      <c r="B173" s="38">
        <v>75.12</v>
      </c>
      <c r="C173" s="38"/>
      <c r="D173" s="38">
        <v>12</v>
      </c>
      <c r="E173" s="38">
        <v>2.57</v>
      </c>
      <c r="F173" s="38">
        <f t="shared" si="14"/>
        <v>3.4211927582534605</v>
      </c>
      <c r="G173" s="34">
        <f t="shared" si="13"/>
        <v>21.416666666666664</v>
      </c>
    </row>
    <row r="174" spans="1:7" ht="12.75" x14ac:dyDescent="0.2">
      <c r="A174" s="11" t="s">
        <v>16</v>
      </c>
      <c r="B174" s="34"/>
      <c r="C174" s="34">
        <f>C175+C176</f>
        <v>1195</v>
      </c>
      <c r="D174" s="34">
        <v>530</v>
      </c>
      <c r="E174" s="34">
        <v>100.24</v>
      </c>
      <c r="F174" s="34"/>
      <c r="G174" s="34">
        <f t="shared" si="13"/>
        <v>18.913207547169812</v>
      </c>
    </row>
    <row r="175" spans="1:7" ht="12.75" x14ac:dyDescent="0.2">
      <c r="A175" s="12" t="s">
        <v>17</v>
      </c>
      <c r="B175" s="38"/>
      <c r="C175" s="38">
        <v>530</v>
      </c>
      <c r="D175" s="38">
        <v>530</v>
      </c>
      <c r="E175" s="38">
        <v>100.24</v>
      </c>
      <c r="F175" s="34"/>
      <c r="G175" s="34">
        <f t="shared" ref="G175:G181" si="15">E175/D175*100</f>
        <v>18.913207547169812</v>
      </c>
    </row>
    <row r="176" spans="1:7" ht="12.75" x14ac:dyDescent="0.2">
      <c r="A176" s="12" t="s">
        <v>32</v>
      </c>
      <c r="B176" s="38"/>
      <c r="C176" s="38">
        <v>665</v>
      </c>
      <c r="D176" s="38"/>
      <c r="E176" s="38"/>
      <c r="F176" s="34"/>
      <c r="G176" s="34"/>
    </row>
    <row r="177" spans="1:7" ht="12.75" x14ac:dyDescent="0.2">
      <c r="A177" s="11" t="s">
        <v>18</v>
      </c>
      <c r="B177" s="34"/>
      <c r="C177" s="34">
        <f>SUM(C178:C181)</f>
        <v>1460</v>
      </c>
      <c r="D177" s="34">
        <v>1460</v>
      </c>
      <c r="E177" s="34">
        <v>1377.21</v>
      </c>
      <c r="F177" s="34"/>
      <c r="G177" s="34">
        <f t="shared" si="15"/>
        <v>94.32945205479453</v>
      </c>
    </row>
    <row r="178" spans="1:7" ht="12.75" x14ac:dyDescent="0.2">
      <c r="A178" s="12" t="s">
        <v>35</v>
      </c>
      <c r="B178" s="38"/>
      <c r="C178" s="38">
        <v>265</v>
      </c>
      <c r="D178" s="38">
        <v>468</v>
      </c>
      <c r="E178" s="38">
        <v>467.5</v>
      </c>
      <c r="F178" s="34"/>
      <c r="G178" s="34">
        <f t="shared" si="15"/>
        <v>99.893162393162399</v>
      </c>
    </row>
    <row r="179" spans="1:7" ht="12.75" x14ac:dyDescent="0.2">
      <c r="A179" s="12" t="s">
        <v>42</v>
      </c>
      <c r="B179" s="38"/>
      <c r="C179" s="38">
        <v>400</v>
      </c>
      <c r="D179" s="38">
        <v>249</v>
      </c>
      <c r="E179" s="38">
        <v>248.85</v>
      </c>
      <c r="F179" s="34"/>
      <c r="G179" s="34">
        <f t="shared" si="15"/>
        <v>99.939759036144565</v>
      </c>
    </row>
    <row r="180" spans="1:7" ht="12.75" x14ac:dyDescent="0.2">
      <c r="A180" s="12" t="s">
        <v>36</v>
      </c>
      <c r="B180" s="38"/>
      <c r="C180" s="38">
        <v>395</v>
      </c>
      <c r="D180" s="38">
        <v>343</v>
      </c>
      <c r="E180" s="38">
        <v>260.86</v>
      </c>
      <c r="F180" s="34"/>
      <c r="G180" s="34">
        <f t="shared" si="15"/>
        <v>76.052478134110785</v>
      </c>
    </row>
    <row r="181" spans="1:7" ht="12.75" x14ac:dyDescent="0.2">
      <c r="A181" s="12" t="s">
        <v>43</v>
      </c>
      <c r="B181" s="38"/>
      <c r="C181" s="38">
        <v>400</v>
      </c>
      <c r="D181" s="38">
        <v>400</v>
      </c>
      <c r="E181" s="38">
        <v>400</v>
      </c>
      <c r="F181" s="34"/>
      <c r="G181" s="34">
        <f t="shared" si="15"/>
        <v>100</v>
      </c>
    </row>
    <row r="182" spans="1:7" ht="12.75" x14ac:dyDescent="0.2">
      <c r="A182" s="9" t="s">
        <v>75</v>
      </c>
      <c r="B182" s="33">
        <v>17279.759999999998</v>
      </c>
      <c r="C182" s="33">
        <f>C183</f>
        <v>47517.89</v>
      </c>
      <c r="D182" s="33">
        <v>57288.27</v>
      </c>
      <c r="E182" s="33">
        <v>32783.269999999997</v>
      </c>
      <c r="F182" s="33">
        <f t="shared" ref="F182:F191" si="16">E182/B182*100</f>
        <v>189.72063269397259</v>
      </c>
      <c r="G182" s="33">
        <f t="shared" ref="G182:G191" si="17">E182/D182*100</f>
        <v>57.225100356495318</v>
      </c>
    </row>
    <row r="183" spans="1:7" ht="12.75" x14ac:dyDescent="0.2">
      <c r="A183" s="10" t="s">
        <v>11</v>
      </c>
      <c r="B183" s="34">
        <v>17279.759999999998</v>
      </c>
      <c r="C183" s="34">
        <f>C184+C188</f>
        <v>47517.89</v>
      </c>
      <c r="D183" s="34">
        <v>57288.27</v>
      </c>
      <c r="E183" s="34">
        <v>32783.269999999997</v>
      </c>
      <c r="F183" s="34">
        <f t="shared" si="16"/>
        <v>189.72063269397259</v>
      </c>
      <c r="G183" s="34">
        <f t="shared" si="17"/>
        <v>57.225100356495318</v>
      </c>
    </row>
    <row r="184" spans="1:7" ht="12.75" x14ac:dyDescent="0.2">
      <c r="A184" s="10" t="s">
        <v>76</v>
      </c>
      <c r="B184" s="34">
        <v>2443.0100000000002</v>
      </c>
      <c r="C184" s="34">
        <f>C185</f>
        <v>21787.09</v>
      </c>
      <c r="D184" s="34">
        <v>28810.02</v>
      </c>
      <c r="E184" s="34">
        <v>13450.58</v>
      </c>
      <c r="F184" s="34">
        <f t="shared" si="16"/>
        <v>550.57408688462169</v>
      </c>
      <c r="G184" s="34">
        <f t="shared" si="17"/>
        <v>46.687159536855575</v>
      </c>
    </row>
    <row r="185" spans="1:7" ht="12.75" x14ac:dyDescent="0.2">
      <c r="A185" s="10" t="s">
        <v>77</v>
      </c>
      <c r="B185" s="34">
        <v>2443.0100000000002</v>
      </c>
      <c r="C185" s="34">
        <f>C186</f>
        <v>21787.09</v>
      </c>
      <c r="D185" s="34">
        <v>28810.02</v>
      </c>
      <c r="E185" s="34">
        <v>13450.58</v>
      </c>
      <c r="F185" s="34">
        <f t="shared" si="16"/>
        <v>550.57408688462169</v>
      </c>
      <c r="G185" s="34">
        <f t="shared" si="17"/>
        <v>46.687159536855575</v>
      </c>
    </row>
    <row r="186" spans="1:7" ht="12.75" x14ac:dyDescent="0.2">
      <c r="A186" s="11" t="s">
        <v>52</v>
      </c>
      <c r="B186" s="34">
        <v>2443.0100000000002</v>
      </c>
      <c r="C186" s="34">
        <f>C187</f>
        <v>21787.09</v>
      </c>
      <c r="D186" s="34">
        <v>28810.02</v>
      </c>
      <c r="E186" s="34">
        <v>13450.58</v>
      </c>
      <c r="F186" s="34">
        <f t="shared" si="16"/>
        <v>550.57408688462169</v>
      </c>
      <c r="G186" s="34">
        <f t="shared" si="17"/>
        <v>46.687159536855575</v>
      </c>
    </row>
    <row r="187" spans="1:7" ht="12.75" x14ac:dyDescent="0.2">
      <c r="A187" s="12" t="s">
        <v>53</v>
      </c>
      <c r="B187" s="38">
        <v>2443.0100000000002</v>
      </c>
      <c r="C187" s="38">
        <v>21787.09</v>
      </c>
      <c r="D187" s="38">
        <v>28810.02</v>
      </c>
      <c r="E187" s="38">
        <v>13450.58</v>
      </c>
      <c r="F187" s="38">
        <f t="shared" si="16"/>
        <v>550.57408688462169</v>
      </c>
      <c r="G187" s="34">
        <f t="shared" si="17"/>
        <v>46.687159536855575</v>
      </c>
    </row>
    <row r="188" spans="1:7" ht="12.75" x14ac:dyDescent="0.2">
      <c r="A188" s="10" t="s">
        <v>50</v>
      </c>
      <c r="B188" s="34">
        <v>14836.75</v>
      </c>
      <c r="C188" s="34">
        <f>C189</f>
        <v>25730.799999999999</v>
      </c>
      <c r="D188" s="34">
        <v>28478.25</v>
      </c>
      <c r="E188" s="34">
        <v>19332.689999999999</v>
      </c>
      <c r="F188" s="34">
        <f t="shared" si="16"/>
        <v>130.30272802332047</v>
      </c>
      <c r="G188" s="34">
        <f t="shared" si="17"/>
        <v>67.885807590002884</v>
      </c>
    </row>
    <row r="189" spans="1:7" ht="12.75" x14ac:dyDescent="0.2">
      <c r="A189" s="10" t="s">
        <v>78</v>
      </c>
      <c r="B189" s="34">
        <v>14836.75</v>
      </c>
      <c r="C189" s="34">
        <f>C190+C192+C194+C196</f>
        <v>25730.799999999999</v>
      </c>
      <c r="D189" s="34">
        <v>28478.25</v>
      </c>
      <c r="E189" s="34">
        <v>19332.689999999999</v>
      </c>
      <c r="F189" s="34">
        <f t="shared" si="16"/>
        <v>130.30272802332047</v>
      </c>
      <c r="G189" s="34">
        <f t="shared" si="17"/>
        <v>67.885807590002884</v>
      </c>
    </row>
    <row r="190" spans="1:7" ht="12.75" x14ac:dyDescent="0.2">
      <c r="A190" s="11" t="s">
        <v>52</v>
      </c>
      <c r="B190" s="34">
        <v>12051.27</v>
      </c>
      <c r="C190" s="34">
        <f>C191</f>
        <v>13913.8</v>
      </c>
      <c r="D190" s="34">
        <v>16731.16</v>
      </c>
      <c r="E190" s="34">
        <v>13364.35</v>
      </c>
      <c r="F190" s="34">
        <f t="shared" si="16"/>
        <v>110.89578110854707</v>
      </c>
      <c r="G190" s="34">
        <f t="shared" si="17"/>
        <v>79.877007930113635</v>
      </c>
    </row>
    <row r="191" spans="1:7" ht="12.75" x14ac:dyDescent="0.2">
      <c r="A191" s="12" t="s">
        <v>53</v>
      </c>
      <c r="B191" s="38">
        <v>12051.27</v>
      </c>
      <c r="C191" s="38">
        <v>13913.8</v>
      </c>
      <c r="D191" s="38">
        <v>16731.16</v>
      </c>
      <c r="E191" s="38">
        <v>13364.35</v>
      </c>
      <c r="F191" s="38">
        <f t="shared" si="16"/>
        <v>110.89578110854707</v>
      </c>
      <c r="G191" s="34">
        <f t="shared" si="17"/>
        <v>79.877007930113635</v>
      </c>
    </row>
    <row r="192" spans="1:7" ht="12.75" x14ac:dyDescent="0.2">
      <c r="A192" s="11" t="s">
        <v>14</v>
      </c>
      <c r="B192" s="34"/>
      <c r="C192" s="34">
        <f>C193</f>
        <v>2236</v>
      </c>
      <c r="D192" s="34"/>
      <c r="E192" s="34"/>
      <c r="F192" s="34"/>
      <c r="G192" s="34"/>
    </row>
    <row r="193" spans="1:7" ht="12.75" x14ac:dyDescent="0.2">
      <c r="A193" s="12" t="s">
        <v>15</v>
      </c>
      <c r="B193" s="38"/>
      <c r="C193" s="38">
        <v>2236</v>
      </c>
      <c r="D193" s="38"/>
      <c r="E193" s="38"/>
      <c r="F193" s="38"/>
      <c r="G193" s="34"/>
    </row>
    <row r="194" spans="1:7" ht="12.75" x14ac:dyDescent="0.2">
      <c r="A194" s="11" t="s">
        <v>56</v>
      </c>
      <c r="B194" s="34">
        <v>2391.56</v>
      </c>
      <c r="C194" s="34">
        <f>C195</f>
        <v>5874</v>
      </c>
      <c r="D194" s="34">
        <v>7514.23</v>
      </c>
      <c r="E194" s="34">
        <v>4424.41</v>
      </c>
      <c r="F194" s="34">
        <f t="shared" ref="F194:F196" si="18">E194/B194*100</f>
        <v>185.00100352907725</v>
      </c>
      <c r="G194" s="34">
        <f t="shared" ref="G194:G197" si="19">E194/D194*100</f>
        <v>58.880417554426735</v>
      </c>
    </row>
    <row r="195" spans="1:7" ht="12.75" x14ac:dyDescent="0.2">
      <c r="A195" s="12" t="s">
        <v>57</v>
      </c>
      <c r="B195" s="38">
        <v>2391.56</v>
      </c>
      <c r="C195" s="38">
        <v>5874</v>
      </c>
      <c r="D195" s="38">
        <v>7514.23</v>
      </c>
      <c r="E195" s="38">
        <v>4424.41</v>
      </c>
      <c r="F195" s="38">
        <f t="shared" si="18"/>
        <v>185.00100352907725</v>
      </c>
      <c r="G195" s="34">
        <f t="shared" si="19"/>
        <v>58.880417554426735</v>
      </c>
    </row>
    <row r="196" spans="1:7" ht="12.75" x14ac:dyDescent="0.2">
      <c r="A196" s="11" t="s">
        <v>28</v>
      </c>
      <c r="B196" s="34">
        <v>393.92</v>
      </c>
      <c r="C196" s="34">
        <f>C197+C198</f>
        <v>3707</v>
      </c>
      <c r="D196" s="34">
        <v>4232.8599999999997</v>
      </c>
      <c r="E196" s="34">
        <v>1543.93</v>
      </c>
      <c r="F196" s="34">
        <f t="shared" si="18"/>
        <v>391.93998781478473</v>
      </c>
      <c r="G196" s="34">
        <f t="shared" si="19"/>
        <v>36.474865693644496</v>
      </c>
    </row>
    <row r="197" spans="1:7" ht="12.75" x14ac:dyDescent="0.2">
      <c r="A197" s="12" t="s">
        <v>29</v>
      </c>
      <c r="B197" s="38"/>
      <c r="C197" s="38"/>
      <c r="D197" s="38">
        <v>398.17</v>
      </c>
      <c r="E197" s="38">
        <v>132.75</v>
      </c>
      <c r="F197" s="38"/>
      <c r="G197" s="34">
        <f t="shared" si="19"/>
        <v>33.340030640178817</v>
      </c>
    </row>
    <row r="198" spans="1:7" ht="12.75" x14ac:dyDescent="0.2">
      <c r="A198" s="12" t="s">
        <v>59</v>
      </c>
      <c r="B198" s="38">
        <v>393.92</v>
      </c>
      <c r="C198" s="38">
        <v>3707</v>
      </c>
      <c r="D198" s="38">
        <v>3834.69</v>
      </c>
      <c r="E198" s="38">
        <v>1411.18</v>
      </c>
      <c r="F198" s="38">
        <f t="shared" ref="F198:F204" si="20">E198/B198*100</f>
        <v>358.24025182778229</v>
      </c>
      <c r="G198" s="34">
        <f t="shared" ref="G198:G204" si="21">E198/D198*100</f>
        <v>36.800367174400016</v>
      </c>
    </row>
    <row r="199" spans="1:7" ht="12.75" x14ac:dyDescent="0.2">
      <c r="A199" s="9" t="s">
        <v>79</v>
      </c>
      <c r="B199" s="33">
        <v>3847.27</v>
      </c>
      <c r="C199" s="33">
        <f>C200</f>
        <v>4030.82</v>
      </c>
      <c r="D199" s="33">
        <v>5598.29</v>
      </c>
      <c r="E199" s="33">
        <v>3621.47</v>
      </c>
      <c r="F199" s="33">
        <f t="shared" si="20"/>
        <v>94.130903211887912</v>
      </c>
      <c r="G199" s="33">
        <f t="shared" si="21"/>
        <v>64.688860348427824</v>
      </c>
    </row>
    <row r="200" spans="1:7" ht="12.75" x14ac:dyDescent="0.2">
      <c r="A200" s="10" t="s">
        <v>11</v>
      </c>
      <c r="B200" s="34">
        <v>3847.27</v>
      </c>
      <c r="C200" s="34">
        <f>C201+C214+C229+C238</f>
        <v>4030.82</v>
      </c>
      <c r="D200" s="34">
        <v>5598.29</v>
      </c>
      <c r="E200" s="34">
        <v>3621.47</v>
      </c>
      <c r="F200" s="34">
        <f t="shared" si="20"/>
        <v>94.130903211887912</v>
      </c>
      <c r="G200" s="34">
        <f t="shared" si="21"/>
        <v>64.688860348427824</v>
      </c>
    </row>
    <row r="201" spans="1:7" ht="12.75" x14ac:dyDescent="0.2">
      <c r="A201" s="10" t="s">
        <v>76</v>
      </c>
      <c r="B201" s="34">
        <v>2254.5300000000002</v>
      </c>
      <c r="C201" s="34">
        <f>C202</f>
        <v>2720.82</v>
      </c>
      <c r="D201" s="34">
        <v>2660</v>
      </c>
      <c r="E201" s="34">
        <v>2603.27</v>
      </c>
      <c r="F201" s="34">
        <f t="shared" si="20"/>
        <v>115.46841248508557</v>
      </c>
      <c r="G201" s="34">
        <f t="shared" si="21"/>
        <v>97.867293233082705</v>
      </c>
    </row>
    <row r="202" spans="1:7" ht="12.75" x14ac:dyDescent="0.2">
      <c r="A202" s="10" t="s">
        <v>77</v>
      </c>
      <c r="B202" s="34">
        <v>2254.5300000000002</v>
      </c>
      <c r="C202" s="34">
        <f>C203+C205+C207+C210+C212</f>
        <v>2720.82</v>
      </c>
      <c r="D202" s="34">
        <v>2660</v>
      </c>
      <c r="E202" s="34">
        <v>2603.27</v>
      </c>
      <c r="F202" s="34">
        <f t="shared" si="20"/>
        <v>115.46841248508557</v>
      </c>
      <c r="G202" s="34">
        <f t="shared" si="21"/>
        <v>97.867293233082705</v>
      </c>
    </row>
    <row r="203" spans="1:7" ht="12.75" x14ac:dyDescent="0.2">
      <c r="A203" s="11" t="s">
        <v>28</v>
      </c>
      <c r="B203" s="34">
        <v>762.1</v>
      </c>
      <c r="C203" s="34">
        <f>C204</f>
        <v>532</v>
      </c>
      <c r="D203" s="34">
        <v>894</v>
      </c>
      <c r="E203" s="34">
        <v>893.09</v>
      </c>
      <c r="F203" s="34">
        <f t="shared" si="20"/>
        <v>117.1880330665267</v>
      </c>
      <c r="G203" s="34">
        <f t="shared" si="21"/>
        <v>99.898210290827748</v>
      </c>
    </row>
    <row r="204" spans="1:7" ht="12.75" x14ac:dyDescent="0.2">
      <c r="A204" s="12" t="s">
        <v>29</v>
      </c>
      <c r="B204" s="38">
        <v>762.1</v>
      </c>
      <c r="C204" s="38">
        <v>532</v>
      </c>
      <c r="D204" s="38">
        <v>894</v>
      </c>
      <c r="E204" s="38">
        <v>893.09</v>
      </c>
      <c r="F204" s="38">
        <f t="shared" si="20"/>
        <v>117.1880330665267</v>
      </c>
      <c r="G204" s="34">
        <f t="shared" si="21"/>
        <v>99.898210290827748</v>
      </c>
    </row>
    <row r="205" spans="1:7" ht="12.75" x14ac:dyDescent="0.2">
      <c r="A205" s="11" t="s">
        <v>16</v>
      </c>
      <c r="B205" s="34">
        <v>90.88</v>
      </c>
      <c r="C205" s="34">
        <f>C206</f>
        <v>773.82</v>
      </c>
      <c r="D205" s="34">
        <v>786</v>
      </c>
      <c r="E205" s="34">
        <v>730.18</v>
      </c>
      <c r="F205" s="34">
        <v>803.46</v>
      </c>
      <c r="G205" s="34">
        <v>92.9</v>
      </c>
    </row>
    <row r="206" spans="1:7" ht="12.75" x14ac:dyDescent="0.2">
      <c r="A206" s="12" t="s">
        <v>17</v>
      </c>
      <c r="B206" s="38">
        <v>90.88</v>
      </c>
      <c r="C206" s="38">
        <v>773.82</v>
      </c>
      <c r="D206" s="38">
        <v>786</v>
      </c>
      <c r="E206" s="38">
        <v>730.18</v>
      </c>
      <c r="F206" s="38">
        <f t="shared" ref="F206:F209" si="22">E206/B206*100</f>
        <v>803.45510563380276</v>
      </c>
      <c r="G206" s="34">
        <f t="shared" ref="G206:G209" si="23">E206/D206*100</f>
        <v>92.898218829516537</v>
      </c>
    </row>
    <row r="207" spans="1:7" ht="12.75" x14ac:dyDescent="0.2">
      <c r="A207" s="11" t="s">
        <v>18</v>
      </c>
      <c r="B207" s="34">
        <v>1268.83</v>
      </c>
      <c r="C207" s="34">
        <f>C208+C209</f>
        <v>1265</v>
      </c>
      <c r="D207" s="34">
        <v>930</v>
      </c>
      <c r="E207" s="34">
        <v>930</v>
      </c>
      <c r="F207" s="34">
        <f t="shared" si="22"/>
        <v>73.295870999267038</v>
      </c>
      <c r="G207" s="34">
        <f t="shared" si="23"/>
        <v>100</v>
      </c>
    </row>
    <row r="208" spans="1:7" ht="12.75" x14ac:dyDescent="0.2">
      <c r="A208" s="12" t="s">
        <v>19</v>
      </c>
      <c r="B208" s="38">
        <v>1067.0899999999999</v>
      </c>
      <c r="C208" s="38">
        <v>795</v>
      </c>
      <c r="D208" s="38">
        <v>730</v>
      </c>
      <c r="E208" s="38">
        <v>730</v>
      </c>
      <c r="F208" s="38">
        <f t="shared" si="22"/>
        <v>68.410349642485642</v>
      </c>
      <c r="G208" s="34">
        <f t="shared" si="23"/>
        <v>100</v>
      </c>
    </row>
    <row r="209" spans="1:7" ht="12.75" x14ac:dyDescent="0.2">
      <c r="A209" s="12" t="s">
        <v>37</v>
      </c>
      <c r="B209" s="38">
        <v>201.74</v>
      </c>
      <c r="C209" s="38">
        <v>470</v>
      </c>
      <c r="D209" s="38">
        <v>200</v>
      </c>
      <c r="E209" s="38">
        <v>200</v>
      </c>
      <c r="F209" s="38">
        <f t="shared" si="22"/>
        <v>99.137503717656386</v>
      </c>
      <c r="G209" s="34">
        <f t="shared" si="23"/>
        <v>100</v>
      </c>
    </row>
    <row r="210" spans="1:7" ht="12.75" x14ac:dyDescent="0.2">
      <c r="A210" s="11" t="s">
        <v>61</v>
      </c>
      <c r="B210" s="34"/>
      <c r="C210" s="34">
        <f>C211</f>
        <v>150</v>
      </c>
      <c r="D210" s="34"/>
      <c r="E210" s="34"/>
      <c r="F210" s="34"/>
      <c r="G210" s="34"/>
    </row>
    <row r="211" spans="1:7" ht="12.75" x14ac:dyDescent="0.2">
      <c r="A211" s="12" t="s">
        <v>62</v>
      </c>
      <c r="B211" s="38"/>
      <c r="C211" s="38">
        <v>150</v>
      </c>
      <c r="D211" s="38"/>
      <c r="E211" s="38"/>
      <c r="F211" s="38"/>
      <c r="G211" s="34"/>
    </row>
    <row r="212" spans="1:7" ht="12.75" x14ac:dyDescent="0.2">
      <c r="A212" s="11" t="s">
        <v>68</v>
      </c>
      <c r="B212" s="34">
        <v>132.72</v>
      </c>
      <c r="C212" s="34"/>
      <c r="D212" s="34"/>
      <c r="E212" s="34"/>
      <c r="F212" s="34"/>
      <c r="G212" s="34"/>
    </row>
    <row r="213" spans="1:7" ht="12.75" x14ac:dyDescent="0.2">
      <c r="A213" s="12" t="s">
        <v>69</v>
      </c>
      <c r="B213" s="38">
        <v>132.72</v>
      </c>
      <c r="C213" s="38"/>
      <c r="D213" s="38"/>
      <c r="E213" s="38"/>
      <c r="F213" s="38"/>
      <c r="G213" s="34"/>
    </row>
    <row r="214" spans="1:7" ht="12.75" x14ac:dyDescent="0.2">
      <c r="A214" s="10" t="s">
        <v>12</v>
      </c>
      <c r="B214" s="34">
        <v>1115.8900000000001</v>
      </c>
      <c r="C214" s="34">
        <f>C215+C224</f>
        <v>1000</v>
      </c>
      <c r="D214" s="34">
        <v>1539.03</v>
      </c>
      <c r="E214" s="34">
        <v>1018.2</v>
      </c>
      <c r="F214" s="34">
        <f t="shared" ref="F214:F220" si="24">E214/B214*100</f>
        <v>91.245552877075696</v>
      </c>
      <c r="G214" s="34">
        <f t="shared" ref="G214:G220" si="25">E214/D214*100</f>
        <v>66.158554414143978</v>
      </c>
    </row>
    <row r="215" spans="1:7" ht="12.75" x14ac:dyDescent="0.2">
      <c r="A215" s="10" t="s">
        <v>13</v>
      </c>
      <c r="B215" s="34">
        <v>148.97999999999999</v>
      </c>
      <c r="C215" s="34">
        <f>C216+C218+C222</f>
        <v>1000</v>
      </c>
      <c r="D215" s="34">
        <v>1115</v>
      </c>
      <c r="E215" s="34">
        <v>650.91</v>
      </c>
      <c r="F215" s="34">
        <f t="shared" si="24"/>
        <v>436.91099476439791</v>
      </c>
      <c r="G215" s="34">
        <f t="shared" si="25"/>
        <v>58.377578475336321</v>
      </c>
    </row>
    <row r="216" spans="1:7" ht="12.75" x14ac:dyDescent="0.2">
      <c r="A216" s="11" t="s">
        <v>28</v>
      </c>
      <c r="B216" s="34">
        <v>94.23</v>
      </c>
      <c r="C216" s="34">
        <f>C217</f>
        <v>150</v>
      </c>
      <c r="D216" s="34">
        <v>310</v>
      </c>
      <c r="E216" s="34">
        <v>475.17</v>
      </c>
      <c r="F216" s="34">
        <f t="shared" si="24"/>
        <v>504.26615727475325</v>
      </c>
      <c r="G216" s="34">
        <f t="shared" si="25"/>
        <v>153.28064516129032</v>
      </c>
    </row>
    <row r="217" spans="1:7" ht="12.75" x14ac:dyDescent="0.2">
      <c r="A217" s="12" t="s">
        <v>29</v>
      </c>
      <c r="B217" s="38">
        <v>94.23</v>
      </c>
      <c r="C217" s="38">
        <v>150</v>
      </c>
      <c r="D217" s="38">
        <v>310</v>
      </c>
      <c r="E217" s="38">
        <v>475.17</v>
      </c>
      <c r="F217" s="38">
        <f t="shared" si="24"/>
        <v>504.26615727475325</v>
      </c>
      <c r="G217" s="34">
        <f t="shared" si="25"/>
        <v>153.28064516129032</v>
      </c>
    </row>
    <row r="218" spans="1:7" ht="12.75" x14ac:dyDescent="0.2">
      <c r="A218" s="11" t="s">
        <v>16</v>
      </c>
      <c r="B218" s="34">
        <v>41.48</v>
      </c>
      <c r="C218" s="34">
        <f>C219+C220+C221</f>
        <v>835</v>
      </c>
      <c r="D218" s="34">
        <v>791</v>
      </c>
      <c r="E218" s="34">
        <v>175.74</v>
      </c>
      <c r="F218" s="34">
        <f t="shared" si="24"/>
        <v>423.67405978784961</v>
      </c>
      <c r="G218" s="34">
        <f t="shared" si="25"/>
        <v>22.217446270543618</v>
      </c>
    </row>
    <row r="219" spans="1:7" ht="12.75" x14ac:dyDescent="0.2">
      <c r="A219" s="12" t="s">
        <v>17</v>
      </c>
      <c r="B219" s="38"/>
      <c r="C219" s="38">
        <v>685</v>
      </c>
      <c r="D219" s="38">
        <v>780</v>
      </c>
      <c r="E219" s="38">
        <v>22.12</v>
      </c>
      <c r="F219" s="38"/>
      <c r="G219" s="34">
        <f t="shared" si="25"/>
        <v>2.835897435897436</v>
      </c>
    </row>
    <row r="220" spans="1:7" ht="12.75" x14ac:dyDescent="0.2">
      <c r="A220" s="12" t="s">
        <v>31</v>
      </c>
      <c r="B220" s="38">
        <v>41.48</v>
      </c>
      <c r="C220" s="38">
        <v>50</v>
      </c>
      <c r="D220" s="38">
        <v>11</v>
      </c>
      <c r="E220" s="38">
        <v>10.7</v>
      </c>
      <c r="F220" s="38">
        <f t="shared" si="24"/>
        <v>25.795564127290259</v>
      </c>
      <c r="G220" s="34">
        <f t="shared" si="25"/>
        <v>97.272727272727266</v>
      </c>
    </row>
    <row r="221" spans="1:7" ht="12.75" x14ac:dyDescent="0.2">
      <c r="A221" s="12" t="s">
        <v>33</v>
      </c>
      <c r="B221" s="38"/>
      <c r="C221" s="38">
        <v>100</v>
      </c>
      <c r="D221" s="38"/>
      <c r="E221" s="38">
        <v>142.91999999999999</v>
      </c>
      <c r="F221" s="38"/>
      <c r="G221" s="34"/>
    </row>
    <row r="222" spans="1:7" ht="12.75" x14ac:dyDescent="0.2">
      <c r="A222" s="11" t="s">
        <v>21</v>
      </c>
      <c r="B222" s="34">
        <v>13.27</v>
      </c>
      <c r="C222" s="34">
        <f>C223</f>
        <v>15</v>
      </c>
      <c r="D222" s="34">
        <v>14</v>
      </c>
      <c r="E222" s="34"/>
      <c r="F222" s="34"/>
      <c r="G222" s="34"/>
    </row>
    <row r="223" spans="1:7" ht="12.75" x14ac:dyDescent="0.2">
      <c r="A223" s="12" t="s">
        <v>46</v>
      </c>
      <c r="B223" s="38">
        <v>13.27</v>
      </c>
      <c r="C223" s="38">
        <v>15</v>
      </c>
      <c r="D223" s="38">
        <v>14</v>
      </c>
      <c r="E223" s="38"/>
      <c r="F223" s="38"/>
      <c r="G223" s="34"/>
    </row>
    <row r="224" spans="1:7" ht="25.5" x14ac:dyDescent="0.2">
      <c r="A224" s="10" t="s">
        <v>25</v>
      </c>
      <c r="B224" s="34">
        <v>966.91</v>
      </c>
      <c r="C224" s="34"/>
      <c r="D224" s="34">
        <v>424.03</v>
      </c>
      <c r="E224" s="34">
        <v>367.29</v>
      </c>
      <c r="F224" s="34">
        <f t="shared" ref="F224:F226" si="26">E224/B224*100</f>
        <v>37.985955259538116</v>
      </c>
      <c r="G224" s="34">
        <f t="shared" ref="G224:G226" si="27">E224/D224*100</f>
        <v>86.618871306275508</v>
      </c>
    </row>
    <row r="225" spans="1:7" ht="12.75" x14ac:dyDescent="0.2">
      <c r="A225" s="11" t="s">
        <v>16</v>
      </c>
      <c r="B225" s="34">
        <v>966.91</v>
      </c>
      <c r="C225" s="34"/>
      <c r="D225" s="34">
        <v>367.29</v>
      </c>
      <c r="E225" s="34">
        <v>367.29</v>
      </c>
      <c r="F225" s="34">
        <f t="shared" si="26"/>
        <v>37.985955259538116</v>
      </c>
      <c r="G225" s="34">
        <f t="shared" si="27"/>
        <v>100</v>
      </c>
    </row>
    <row r="226" spans="1:7" ht="12.75" x14ac:dyDescent="0.2">
      <c r="A226" s="12" t="s">
        <v>17</v>
      </c>
      <c r="B226" s="38">
        <v>966.91</v>
      </c>
      <c r="C226" s="38"/>
      <c r="D226" s="38">
        <v>367.29</v>
      </c>
      <c r="E226" s="38">
        <v>367.29</v>
      </c>
      <c r="F226" s="38">
        <f t="shared" si="26"/>
        <v>37.985955259538116</v>
      </c>
      <c r="G226" s="34">
        <f t="shared" si="27"/>
        <v>100</v>
      </c>
    </row>
    <row r="227" spans="1:7" ht="12.75" x14ac:dyDescent="0.2">
      <c r="A227" s="11" t="s">
        <v>18</v>
      </c>
      <c r="B227" s="34"/>
      <c r="C227" s="34"/>
      <c r="D227" s="34">
        <v>56.74</v>
      </c>
      <c r="E227" s="34"/>
      <c r="F227" s="34"/>
      <c r="G227" s="34"/>
    </row>
    <row r="228" spans="1:7" ht="12.75" x14ac:dyDescent="0.2">
      <c r="A228" s="12" t="s">
        <v>37</v>
      </c>
      <c r="B228" s="38"/>
      <c r="C228" s="38"/>
      <c r="D228" s="38">
        <v>56.74</v>
      </c>
      <c r="E228" s="38"/>
      <c r="F228" s="38"/>
      <c r="G228" s="34"/>
    </row>
    <row r="229" spans="1:7" ht="12.75" x14ac:dyDescent="0.2">
      <c r="A229" s="10" t="s">
        <v>26</v>
      </c>
      <c r="B229" s="34">
        <v>476.85</v>
      </c>
      <c r="C229" s="34">
        <f>C230+C235</f>
        <v>310</v>
      </c>
      <c r="D229" s="34">
        <v>223</v>
      </c>
      <c r="E229" s="34"/>
      <c r="F229" s="34"/>
      <c r="G229" s="34"/>
    </row>
    <row r="230" spans="1:7" ht="12.75" x14ac:dyDescent="0.2">
      <c r="A230" s="10" t="s">
        <v>27</v>
      </c>
      <c r="B230" s="34">
        <v>54.62</v>
      </c>
      <c r="C230" s="34">
        <f>C231+C233</f>
        <v>310</v>
      </c>
      <c r="D230" s="34">
        <v>223</v>
      </c>
      <c r="E230" s="34"/>
      <c r="F230" s="34"/>
      <c r="G230" s="34"/>
    </row>
    <row r="231" spans="1:7" ht="12.75" x14ac:dyDescent="0.2">
      <c r="A231" s="11" t="s">
        <v>28</v>
      </c>
      <c r="B231" s="34"/>
      <c r="C231" s="34">
        <f>C232</f>
        <v>75</v>
      </c>
      <c r="D231" s="34">
        <v>100</v>
      </c>
      <c r="E231" s="34"/>
      <c r="F231" s="34"/>
      <c r="G231" s="34"/>
    </row>
    <row r="232" spans="1:7" ht="12.75" x14ac:dyDescent="0.2">
      <c r="A232" s="12" t="s">
        <v>29</v>
      </c>
      <c r="B232" s="38"/>
      <c r="C232" s="38">
        <v>75</v>
      </c>
      <c r="D232" s="38">
        <v>100</v>
      </c>
      <c r="E232" s="38"/>
      <c r="F232" s="38"/>
      <c r="G232" s="34"/>
    </row>
    <row r="233" spans="1:7" ht="12.75" x14ac:dyDescent="0.2">
      <c r="A233" s="11" t="s">
        <v>16</v>
      </c>
      <c r="B233" s="34">
        <v>54.62</v>
      </c>
      <c r="C233" s="34">
        <f>C234</f>
        <v>235</v>
      </c>
      <c r="D233" s="34">
        <v>123</v>
      </c>
      <c r="E233" s="34"/>
      <c r="F233" s="34"/>
      <c r="G233" s="34"/>
    </row>
    <row r="234" spans="1:7" ht="12.75" x14ac:dyDescent="0.2">
      <c r="A234" s="12" t="s">
        <v>17</v>
      </c>
      <c r="B234" s="38">
        <v>54.62</v>
      </c>
      <c r="C234" s="38">
        <v>235</v>
      </c>
      <c r="D234" s="38">
        <v>123</v>
      </c>
      <c r="E234" s="38"/>
      <c r="F234" s="38"/>
      <c r="G234" s="34"/>
    </row>
    <row r="235" spans="1:7" ht="12.75" x14ac:dyDescent="0.2">
      <c r="A235" s="10" t="s">
        <v>49</v>
      </c>
      <c r="B235" s="34">
        <v>422.23</v>
      </c>
      <c r="C235" s="32"/>
      <c r="D235" s="34"/>
      <c r="E235" s="34"/>
      <c r="F235" s="34"/>
      <c r="G235" s="34"/>
    </row>
    <row r="236" spans="1:7" ht="12.75" x14ac:dyDescent="0.2">
      <c r="A236" s="11" t="s">
        <v>16</v>
      </c>
      <c r="B236" s="34">
        <v>422.23</v>
      </c>
      <c r="C236" s="34"/>
      <c r="D236" s="34"/>
      <c r="E236" s="34"/>
      <c r="F236" s="34"/>
      <c r="G236" s="34"/>
    </row>
    <row r="237" spans="1:7" ht="12.75" x14ac:dyDescent="0.2">
      <c r="A237" s="12" t="s">
        <v>17</v>
      </c>
      <c r="B237" s="38">
        <v>422.23</v>
      </c>
      <c r="C237" s="38"/>
      <c r="D237" s="38"/>
      <c r="E237" s="38"/>
      <c r="F237" s="38"/>
      <c r="G237" s="34"/>
    </row>
    <row r="238" spans="1:7" ht="12.75" x14ac:dyDescent="0.2">
      <c r="A238" s="10" t="s">
        <v>64</v>
      </c>
      <c r="B238" s="34"/>
      <c r="C238" s="34"/>
      <c r="D238" s="34">
        <v>1176.26</v>
      </c>
      <c r="E238" s="34"/>
      <c r="F238" s="34"/>
      <c r="G238" s="34"/>
    </row>
    <row r="239" spans="1:7" ht="12.75" x14ac:dyDescent="0.2">
      <c r="A239" s="10" t="s">
        <v>66</v>
      </c>
      <c r="B239" s="34"/>
      <c r="C239" s="34"/>
      <c r="D239" s="34">
        <v>1176.26</v>
      </c>
      <c r="E239" s="34"/>
      <c r="F239" s="34"/>
      <c r="G239" s="34"/>
    </row>
    <row r="240" spans="1:7" ht="12.75" x14ac:dyDescent="0.2">
      <c r="A240" s="11" t="s">
        <v>16</v>
      </c>
      <c r="B240" s="34"/>
      <c r="C240" s="34"/>
      <c r="D240" s="34">
        <v>1176.26</v>
      </c>
      <c r="E240" s="34"/>
      <c r="F240" s="34"/>
      <c r="G240" s="34"/>
    </row>
    <row r="241" spans="1:7" ht="12.75" x14ac:dyDescent="0.2">
      <c r="A241" s="12" t="s">
        <v>17</v>
      </c>
      <c r="B241" s="38"/>
      <c r="C241" s="38"/>
      <c r="D241" s="38">
        <v>1176.26</v>
      </c>
      <c r="E241" s="38"/>
      <c r="F241" s="38"/>
      <c r="G241" s="34"/>
    </row>
    <row r="242" spans="1:7" ht="12.75" x14ac:dyDescent="0.2">
      <c r="A242" s="9" t="s">
        <v>80</v>
      </c>
      <c r="B242" s="33">
        <v>4579.29</v>
      </c>
      <c r="C242" s="33"/>
      <c r="D242" s="33"/>
      <c r="E242" s="33"/>
      <c r="F242" s="33"/>
      <c r="G242" s="33"/>
    </row>
    <row r="243" spans="1:7" ht="12.75" x14ac:dyDescent="0.2">
      <c r="A243" s="10" t="s">
        <v>11</v>
      </c>
      <c r="B243" s="34">
        <v>4579.29</v>
      </c>
      <c r="C243" s="34"/>
      <c r="D243" s="34"/>
      <c r="E243" s="34"/>
      <c r="F243" s="34"/>
      <c r="G243" s="34"/>
    </row>
    <row r="244" spans="1:7" ht="12.75" x14ac:dyDescent="0.2">
      <c r="A244" s="10" t="s">
        <v>50</v>
      </c>
      <c r="B244" s="34">
        <v>4579.29</v>
      </c>
      <c r="C244" s="34"/>
      <c r="D244" s="34"/>
      <c r="E244" s="34"/>
      <c r="F244" s="34"/>
      <c r="G244" s="34"/>
    </row>
    <row r="245" spans="1:7" ht="12.75" x14ac:dyDescent="0.2">
      <c r="A245" s="10" t="s">
        <v>78</v>
      </c>
      <c r="B245" s="34">
        <v>4579.29</v>
      </c>
      <c r="C245" s="34"/>
      <c r="D245" s="34"/>
      <c r="E245" s="34"/>
      <c r="F245" s="34"/>
      <c r="G245" s="34"/>
    </row>
    <row r="246" spans="1:7" ht="12.75" x14ac:dyDescent="0.2">
      <c r="A246" s="11" t="s">
        <v>16</v>
      </c>
      <c r="B246" s="34">
        <v>4579.29</v>
      </c>
      <c r="C246" s="34"/>
      <c r="D246" s="34"/>
      <c r="E246" s="34"/>
      <c r="F246" s="34"/>
      <c r="G246" s="34"/>
    </row>
    <row r="247" spans="1:7" ht="12.75" x14ac:dyDescent="0.2">
      <c r="A247" s="12" t="s">
        <v>31</v>
      </c>
      <c r="B247" s="38">
        <v>4579.29</v>
      </c>
      <c r="C247" s="38"/>
      <c r="D247" s="38"/>
      <c r="E247" s="38"/>
      <c r="F247" s="38"/>
      <c r="G247" s="34"/>
    </row>
    <row r="248" spans="1:7" ht="12.75" x14ac:dyDescent="0.2">
      <c r="A248" s="9" t="s">
        <v>81</v>
      </c>
      <c r="B248" s="33"/>
      <c r="C248" s="33"/>
      <c r="D248" s="33">
        <v>4760</v>
      </c>
      <c r="E248" s="33">
        <v>1254.28</v>
      </c>
      <c r="F248" s="33"/>
      <c r="G248" s="33">
        <f t="shared" ref="G248:G249" si="28">E248/D248*100</f>
        <v>26.350420168067227</v>
      </c>
    </row>
    <row r="249" spans="1:7" ht="12.75" x14ac:dyDescent="0.2">
      <c r="A249" s="10" t="s">
        <v>11</v>
      </c>
      <c r="B249" s="34"/>
      <c r="C249" s="34"/>
      <c r="D249" s="34">
        <v>4760</v>
      </c>
      <c r="E249" s="34">
        <v>1254.28</v>
      </c>
      <c r="F249" s="34"/>
      <c r="G249" s="34">
        <f t="shared" si="28"/>
        <v>26.350420168067227</v>
      </c>
    </row>
    <row r="250" spans="1:7" ht="12.75" x14ac:dyDescent="0.2">
      <c r="A250" s="10" t="s">
        <v>76</v>
      </c>
      <c r="B250" s="34"/>
      <c r="C250" s="34"/>
      <c r="D250" s="34">
        <v>4760</v>
      </c>
      <c r="E250" s="34">
        <v>1254.28</v>
      </c>
      <c r="F250" s="34"/>
      <c r="G250" s="34">
        <f t="shared" ref="G250:G253" si="29">E250/D250*100</f>
        <v>26.350420168067227</v>
      </c>
    </row>
    <row r="251" spans="1:7" ht="12.75" x14ac:dyDescent="0.2">
      <c r="A251" s="10" t="s">
        <v>77</v>
      </c>
      <c r="B251" s="34"/>
      <c r="C251" s="34"/>
      <c r="D251" s="34">
        <v>4760</v>
      </c>
      <c r="E251" s="34">
        <v>1254.28</v>
      </c>
      <c r="F251" s="34"/>
      <c r="G251" s="34">
        <f t="shared" si="29"/>
        <v>26.350420168067227</v>
      </c>
    </row>
    <row r="252" spans="1:7" ht="12.75" x14ac:dyDescent="0.2">
      <c r="A252" s="11" t="s">
        <v>16</v>
      </c>
      <c r="B252" s="34"/>
      <c r="C252" s="34"/>
      <c r="D252" s="34">
        <v>4760</v>
      </c>
      <c r="E252" s="34">
        <v>1254.28</v>
      </c>
      <c r="F252" s="34"/>
      <c r="G252" s="34">
        <f t="shared" si="29"/>
        <v>26.350420168067227</v>
      </c>
    </row>
    <row r="253" spans="1:7" ht="12.75" x14ac:dyDescent="0.2">
      <c r="A253" s="12" t="s">
        <v>31</v>
      </c>
      <c r="B253" s="38"/>
      <c r="C253" s="38"/>
      <c r="D253" s="38">
        <v>4760</v>
      </c>
      <c r="E253" s="38">
        <v>1254.28</v>
      </c>
      <c r="F253" s="34"/>
      <c r="G253" s="34">
        <f t="shared" si="29"/>
        <v>26.350420168067227</v>
      </c>
    </row>
    <row r="254" spans="1:7" ht="12.75" x14ac:dyDescent="0.2">
      <c r="A254" s="8" t="s">
        <v>82</v>
      </c>
      <c r="B254" s="33">
        <v>85.21</v>
      </c>
      <c r="C254" s="33">
        <f>C255</f>
        <v>1325</v>
      </c>
      <c r="D254" s="33"/>
      <c r="E254" s="33"/>
      <c r="F254" s="33"/>
      <c r="G254" s="33"/>
    </row>
    <row r="255" spans="1:7" ht="12.75" x14ac:dyDescent="0.2">
      <c r="A255" s="9" t="s">
        <v>83</v>
      </c>
      <c r="B255" s="33">
        <v>85.21</v>
      </c>
      <c r="C255" s="33">
        <f>C256</f>
        <v>1325</v>
      </c>
      <c r="D255" s="33"/>
      <c r="E255" s="33"/>
      <c r="F255" s="33"/>
      <c r="G255" s="33"/>
    </row>
    <row r="256" spans="1:7" ht="12.75" x14ac:dyDescent="0.2">
      <c r="A256" s="10" t="s">
        <v>84</v>
      </c>
      <c r="B256" s="34">
        <v>85.21</v>
      </c>
      <c r="C256" s="34">
        <f>C257+C261</f>
        <v>1325</v>
      </c>
      <c r="D256" s="34"/>
      <c r="E256" s="34"/>
      <c r="F256" s="34"/>
      <c r="G256" s="34"/>
    </row>
    <row r="257" spans="1:7" ht="12.75" x14ac:dyDescent="0.2">
      <c r="A257" s="10" t="s">
        <v>50</v>
      </c>
      <c r="B257" s="34">
        <v>85.21</v>
      </c>
      <c r="C257" s="34">
        <f>C258</f>
        <v>525</v>
      </c>
      <c r="D257" s="34"/>
      <c r="E257" s="34"/>
      <c r="F257" s="34"/>
      <c r="G257" s="34"/>
    </row>
    <row r="258" spans="1:7" ht="12.75" x14ac:dyDescent="0.2">
      <c r="A258" s="10" t="s">
        <v>51</v>
      </c>
      <c r="B258" s="34">
        <v>85.21</v>
      </c>
      <c r="C258" s="34">
        <f>C259</f>
        <v>525</v>
      </c>
      <c r="D258" s="34"/>
      <c r="E258" s="34"/>
      <c r="F258" s="34"/>
      <c r="G258" s="34"/>
    </row>
    <row r="259" spans="1:7" ht="12.75" x14ac:dyDescent="0.2">
      <c r="A259" s="11" t="s">
        <v>28</v>
      </c>
      <c r="B259" s="34">
        <v>85.21</v>
      </c>
      <c r="C259" s="34">
        <f>C260</f>
        <v>525</v>
      </c>
      <c r="D259" s="34"/>
      <c r="E259" s="34"/>
      <c r="F259" s="34"/>
      <c r="G259" s="34"/>
    </row>
    <row r="260" spans="1:7" ht="12.75" x14ac:dyDescent="0.2">
      <c r="A260" s="12" t="s">
        <v>29</v>
      </c>
      <c r="B260" s="38">
        <v>85.21</v>
      </c>
      <c r="C260" s="38">
        <v>525</v>
      </c>
      <c r="D260" s="38"/>
      <c r="E260" s="38"/>
      <c r="F260" s="38"/>
      <c r="G260" s="34"/>
    </row>
    <row r="261" spans="1:7" ht="12.75" x14ac:dyDescent="0.2">
      <c r="A261" s="11" t="s">
        <v>18</v>
      </c>
      <c r="B261" s="34"/>
      <c r="C261" s="34">
        <f>C262</f>
        <v>800</v>
      </c>
      <c r="D261" s="34"/>
      <c r="E261" s="34"/>
      <c r="F261" s="34"/>
      <c r="G261" s="34"/>
    </row>
    <row r="262" spans="1:7" ht="12.75" x14ac:dyDescent="0.2">
      <c r="A262" s="12" t="s">
        <v>19</v>
      </c>
      <c r="B262" s="38"/>
      <c r="C262" s="38">
        <v>800</v>
      </c>
      <c r="D262" s="38"/>
      <c r="E262" s="38"/>
      <c r="F262" s="38"/>
      <c r="G262" s="34"/>
    </row>
    <row r="263" spans="1:7" ht="25.5" x14ac:dyDescent="0.2">
      <c r="A263" s="8" t="s">
        <v>85</v>
      </c>
      <c r="B263" s="33">
        <v>6140.56</v>
      </c>
      <c r="C263" s="33">
        <f>C264</f>
        <v>8678</v>
      </c>
      <c r="D263" s="33">
        <v>23398.57</v>
      </c>
      <c r="E263" s="33">
        <v>6126.88</v>
      </c>
      <c r="F263" s="33">
        <f t="shared" ref="F263:F272" si="30">E263/B263*100</f>
        <v>99.777219015855223</v>
      </c>
      <c r="G263" s="33">
        <f t="shared" ref="G263:G273" si="31">E263/D263*100</f>
        <v>26.18484804840638</v>
      </c>
    </row>
    <row r="264" spans="1:7" ht="12.75" x14ac:dyDescent="0.2">
      <c r="A264" s="9" t="s">
        <v>86</v>
      </c>
      <c r="B264" s="33">
        <v>6140.56</v>
      </c>
      <c r="C264" s="33">
        <f>C265</f>
        <v>8678</v>
      </c>
      <c r="D264" s="33">
        <v>23398.57</v>
      </c>
      <c r="E264" s="33">
        <v>6126.88</v>
      </c>
      <c r="F264" s="33">
        <f t="shared" si="30"/>
        <v>99.777219015855223</v>
      </c>
      <c r="G264" s="33">
        <f t="shared" si="31"/>
        <v>26.18484804840638</v>
      </c>
    </row>
    <row r="265" spans="1:7" ht="12.75" x14ac:dyDescent="0.2">
      <c r="A265" s="10" t="s">
        <v>11</v>
      </c>
      <c r="B265" s="34">
        <v>6140.56</v>
      </c>
      <c r="C265" s="34">
        <f>C266+C276+C286+C290</f>
        <v>8678</v>
      </c>
      <c r="D265" s="34">
        <v>23398.57</v>
      </c>
      <c r="E265" s="34">
        <v>6126.88</v>
      </c>
      <c r="F265" s="34">
        <f t="shared" si="30"/>
        <v>99.777219015855223</v>
      </c>
      <c r="G265" s="34">
        <f t="shared" si="31"/>
        <v>26.18484804840638</v>
      </c>
    </row>
    <row r="266" spans="1:7" ht="12.75" x14ac:dyDescent="0.2">
      <c r="A266" s="10" t="s">
        <v>12</v>
      </c>
      <c r="B266" s="34">
        <v>1599.71</v>
      </c>
      <c r="C266" s="34">
        <f>C267+C273</f>
        <v>4504</v>
      </c>
      <c r="D266" s="34">
        <v>4899.99</v>
      </c>
      <c r="E266" s="34">
        <v>1716.94</v>
      </c>
      <c r="F266" s="34">
        <f t="shared" si="30"/>
        <v>107.32820323683667</v>
      </c>
      <c r="G266" s="34">
        <f t="shared" si="31"/>
        <v>35.039663346251729</v>
      </c>
    </row>
    <row r="267" spans="1:7" ht="12.75" x14ac:dyDescent="0.2">
      <c r="A267" s="10" t="s">
        <v>13</v>
      </c>
      <c r="B267" s="34">
        <v>1599.71</v>
      </c>
      <c r="C267" s="34">
        <f>C268+C271</f>
        <v>4504</v>
      </c>
      <c r="D267" s="34">
        <v>4079</v>
      </c>
      <c r="E267" s="34">
        <v>895.95</v>
      </c>
      <c r="F267" s="34">
        <f t="shared" si="30"/>
        <v>56.007026273512075</v>
      </c>
      <c r="G267" s="34">
        <f t="shared" si="31"/>
        <v>21.964942387840157</v>
      </c>
    </row>
    <row r="268" spans="1:7" ht="12.75" x14ac:dyDescent="0.2">
      <c r="A268" s="11" t="s">
        <v>73</v>
      </c>
      <c r="B268" s="34">
        <v>1256.8599999999999</v>
      </c>
      <c r="C268" s="34">
        <f>C269+C270</f>
        <v>4504</v>
      </c>
      <c r="D268" s="34">
        <v>4063</v>
      </c>
      <c r="E268" s="34">
        <v>879.47</v>
      </c>
      <c r="F268" s="34">
        <f t="shared" si="30"/>
        <v>69.973584965708199</v>
      </c>
      <c r="G268" s="34">
        <f t="shared" si="31"/>
        <v>21.64582820575929</v>
      </c>
    </row>
    <row r="269" spans="1:7" ht="12.75" x14ac:dyDescent="0.2">
      <c r="A269" s="12" t="s">
        <v>87</v>
      </c>
      <c r="B269" s="38">
        <v>1213.46</v>
      </c>
      <c r="C269" s="38">
        <v>2114</v>
      </c>
      <c r="D269" s="38">
        <v>1579</v>
      </c>
      <c r="E269" s="38">
        <v>566.9</v>
      </c>
      <c r="F269" s="38">
        <f t="shared" si="30"/>
        <v>46.717650355182698</v>
      </c>
      <c r="G269" s="34">
        <f t="shared" si="31"/>
        <v>35.902469917669407</v>
      </c>
    </row>
    <row r="270" spans="1:7" ht="12.75" x14ac:dyDescent="0.2">
      <c r="A270" s="12" t="s">
        <v>88</v>
      </c>
      <c r="B270" s="38">
        <v>43.4</v>
      </c>
      <c r="C270" s="38">
        <v>2390</v>
      </c>
      <c r="D270" s="38">
        <v>2484</v>
      </c>
      <c r="E270" s="38">
        <v>312.57</v>
      </c>
      <c r="F270" s="38">
        <f t="shared" si="30"/>
        <v>720.20737327188942</v>
      </c>
      <c r="G270" s="34">
        <f t="shared" si="31"/>
        <v>12.583333333333332</v>
      </c>
    </row>
    <row r="271" spans="1:7" ht="12.75" x14ac:dyDescent="0.2">
      <c r="A271" s="11" t="s">
        <v>68</v>
      </c>
      <c r="B271" s="34">
        <v>342.85</v>
      </c>
      <c r="C271" s="34"/>
      <c r="D271" s="34">
        <v>16</v>
      </c>
      <c r="E271" s="34">
        <v>16.48</v>
      </c>
      <c r="F271" s="34">
        <f t="shared" si="30"/>
        <v>4.8067668076418251</v>
      </c>
      <c r="G271" s="34">
        <f t="shared" si="31"/>
        <v>103</v>
      </c>
    </row>
    <row r="272" spans="1:7" ht="12.75" x14ac:dyDescent="0.2">
      <c r="A272" s="12" t="s">
        <v>69</v>
      </c>
      <c r="B272" s="38">
        <v>342.85</v>
      </c>
      <c r="C272" s="38"/>
      <c r="D272" s="38">
        <v>16</v>
      </c>
      <c r="E272" s="38">
        <v>16.48</v>
      </c>
      <c r="F272" s="38">
        <f t="shared" si="30"/>
        <v>4.8067668076418251</v>
      </c>
      <c r="G272" s="34">
        <f t="shared" si="31"/>
        <v>103</v>
      </c>
    </row>
    <row r="273" spans="1:7" ht="25.5" x14ac:dyDescent="0.2">
      <c r="A273" s="10" t="s">
        <v>25</v>
      </c>
      <c r="B273" s="34"/>
      <c r="C273" s="34"/>
      <c r="D273" s="34">
        <v>820.99</v>
      </c>
      <c r="E273" s="34">
        <v>820.99</v>
      </c>
      <c r="F273" s="34"/>
      <c r="G273" s="34">
        <f t="shared" si="31"/>
        <v>100</v>
      </c>
    </row>
    <row r="274" spans="1:7" ht="12.75" x14ac:dyDescent="0.2">
      <c r="A274" s="11" t="s">
        <v>73</v>
      </c>
      <c r="B274" s="34"/>
      <c r="C274" s="34"/>
      <c r="D274" s="34">
        <v>820.99</v>
      </c>
      <c r="E274" s="34">
        <v>820.99</v>
      </c>
      <c r="F274" s="34"/>
      <c r="G274" s="34">
        <f t="shared" ref="G274:G279" si="32">E274/D274*100</f>
        <v>100</v>
      </c>
    </row>
    <row r="275" spans="1:7" ht="12.75" x14ac:dyDescent="0.2">
      <c r="A275" s="12" t="s">
        <v>88</v>
      </c>
      <c r="B275" s="38"/>
      <c r="C275" s="38"/>
      <c r="D275" s="38">
        <v>820.99</v>
      </c>
      <c r="E275" s="38">
        <v>820.99</v>
      </c>
      <c r="F275" s="34"/>
      <c r="G275" s="34">
        <f t="shared" si="32"/>
        <v>100</v>
      </c>
    </row>
    <row r="276" spans="1:7" ht="12.75" x14ac:dyDescent="0.2">
      <c r="A276" s="10" t="s">
        <v>26</v>
      </c>
      <c r="B276" s="34">
        <v>968.74</v>
      </c>
      <c r="C276" s="34">
        <f>C277+C282</f>
        <v>4174</v>
      </c>
      <c r="D276" s="34">
        <v>13627.14</v>
      </c>
      <c r="E276" s="34">
        <v>198.5</v>
      </c>
      <c r="F276" s="34">
        <f t="shared" ref="F276" si="33">E276/B276*100</f>
        <v>20.490534095835827</v>
      </c>
      <c r="G276" s="34">
        <f t="shared" si="32"/>
        <v>1.4566519460429701</v>
      </c>
    </row>
    <row r="277" spans="1:7" ht="12.75" x14ac:dyDescent="0.2">
      <c r="A277" s="10" t="s">
        <v>27</v>
      </c>
      <c r="B277" s="34"/>
      <c r="C277" s="34">
        <f>C278</f>
        <v>4174</v>
      </c>
      <c r="D277" s="34">
        <v>6991</v>
      </c>
      <c r="E277" s="34">
        <v>198.5</v>
      </c>
      <c r="F277" s="34"/>
      <c r="G277" s="34">
        <f t="shared" si="32"/>
        <v>2.8393648977256474</v>
      </c>
    </row>
    <row r="278" spans="1:7" ht="12.75" x14ac:dyDescent="0.2">
      <c r="A278" s="11" t="s">
        <v>73</v>
      </c>
      <c r="B278" s="34"/>
      <c r="C278" s="34">
        <f>SUM(C279:C281)</f>
        <v>4174</v>
      </c>
      <c r="D278" s="34">
        <v>6991</v>
      </c>
      <c r="E278" s="34">
        <v>198.5</v>
      </c>
      <c r="F278" s="34"/>
      <c r="G278" s="34">
        <f t="shared" si="32"/>
        <v>2.8393648977256474</v>
      </c>
    </row>
    <row r="279" spans="1:7" ht="12.75" x14ac:dyDescent="0.2">
      <c r="A279" s="12" t="s">
        <v>87</v>
      </c>
      <c r="B279" s="38"/>
      <c r="C279" s="38"/>
      <c r="D279" s="38">
        <v>2969</v>
      </c>
      <c r="E279" s="38">
        <v>198.5</v>
      </c>
      <c r="F279" s="34"/>
      <c r="G279" s="34">
        <f t="shared" si="32"/>
        <v>6.6857527787133719</v>
      </c>
    </row>
    <row r="280" spans="1:7" ht="12.75" x14ac:dyDescent="0.2">
      <c r="A280" s="12" t="s">
        <v>89</v>
      </c>
      <c r="B280" s="38"/>
      <c r="C280" s="38">
        <v>3774</v>
      </c>
      <c r="D280" s="38">
        <v>522</v>
      </c>
      <c r="E280" s="38"/>
      <c r="F280" s="38"/>
      <c r="G280" s="34"/>
    </row>
    <row r="281" spans="1:7" ht="12.75" x14ac:dyDescent="0.2">
      <c r="A281" s="12" t="s">
        <v>74</v>
      </c>
      <c r="B281" s="38"/>
      <c r="C281" s="38">
        <v>400</v>
      </c>
      <c r="D281" s="38">
        <v>3500</v>
      </c>
      <c r="E281" s="38"/>
      <c r="F281" s="38"/>
      <c r="G281" s="34"/>
    </row>
    <row r="282" spans="1:7" ht="12.75" x14ac:dyDescent="0.2">
      <c r="A282" s="10" t="s">
        <v>49</v>
      </c>
      <c r="B282" s="34">
        <v>968.74</v>
      </c>
      <c r="C282" s="34"/>
      <c r="D282" s="34">
        <v>6636.14</v>
      </c>
      <c r="E282" s="34"/>
      <c r="F282" s="34"/>
      <c r="G282" s="34"/>
    </row>
    <row r="283" spans="1:7" ht="12.75" x14ac:dyDescent="0.2">
      <c r="A283" s="11" t="s">
        <v>73</v>
      </c>
      <c r="B283" s="34">
        <v>968.74</v>
      </c>
      <c r="C283" s="34"/>
      <c r="D283" s="34">
        <v>6636.14</v>
      </c>
      <c r="E283" s="34"/>
      <c r="F283" s="34"/>
      <c r="G283" s="34"/>
    </row>
    <row r="284" spans="1:7" ht="12.75" x14ac:dyDescent="0.2">
      <c r="A284" s="12" t="s">
        <v>87</v>
      </c>
      <c r="B284" s="38">
        <v>968.74</v>
      </c>
      <c r="C284" s="38"/>
      <c r="D284" s="38"/>
      <c r="E284" s="38"/>
      <c r="F284" s="38"/>
      <c r="G284" s="34"/>
    </row>
    <row r="285" spans="1:7" ht="12.75" x14ac:dyDescent="0.2">
      <c r="A285" s="12" t="s">
        <v>89</v>
      </c>
      <c r="B285" s="38"/>
      <c r="C285" s="38"/>
      <c r="D285" s="38">
        <v>6636.14</v>
      </c>
      <c r="E285" s="38"/>
      <c r="F285" s="38"/>
      <c r="G285" s="34"/>
    </row>
    <row r="286" spans="1:7" ht="12.75" x14ac:dyDescent="0.2">
      <c r="A286" s="10" t="s">
        <v>50</v>
      </c>
      <c r="B286" s="34"/>
      <c r="C286" s="34"/>
      <c r="D286" s="34">
        <v>660</v>
      </c>
      <c r="E286" s="34"/>
      <c r="F286" s="34"/>
      <c r="G286" s="34"/>
    </row>
    <row r="287" spans="1:7" ht="12.75" x14ac:dyDescent="0.2">
      <c r="A287" s="10" t="s">
        <v>51</v>
      </c>
      <c r="B287" s="34"/>
      <c r="C287" s="34"/>
      <c r="D287" s="34">
        <v>660</v>
      </c>
      <c r="E287" s="34"/>
      <c r="F287" s="34"/>
      <c r="G287" s="34"/>
    </row>
    <row r="288" spans="1:7" ht="12.75" x14ac:dyDescent="0.2">
      <c r="A288" s="11" t="s">
        <v>68</v>
      </c>
      <c r="B288" s="34"/>
      <c r="C288" s="34"/>
      <c r="D288" s="34">
        <v>660</v>
      </c>
      <c r="E288" s="34"/>
      <c r="F288" s="34"/>
      <c r="G288" s="34"/>
    </row>
    <row r="289" spans="1:7" ht="12.75" x14ac:dyDescent="0.2">
      <c r="A289" s="12" t="s">
        <v>69</v>
      </c>
      <c r="B289" s="38"/>
      <c r="C289" s="38"/>
      <c r="D289" s="38">
        <v>660</v>
      </c>
      <c r="E289" s="38"/>
      <c r="F289" s="38"/>
      <c r="G289" s="34"/>
    </row>
    <row r="290" spans="1:7" ht="12.75" x14ac:dyDescent="0.2">
      <c r="A290" s="10" t="s">
        <v>64</v>
      </c>
      <c r="B290" s="34">
        <v>3572.11</v>
      </c>
      <c r="C290" s="34"/>
      <c r="D290" s="34">
        <v>4211.4399999999996</v>
      </c>
      <c r="E290" s="34">
        <v>4211.4399999999996</v>
      </c>
      <c r="F290" s="34">
        <f t="shared" ref="F290:F293" si="34">E290/B290*100</f>
        <v>117.89782509497186</v>
      </c>
      <c r="G290" s="34">
        <f t="shared" ref="G290:G293" si="35">E290/D290*100</f>
        <v>100</v>
      </c>
    </row>
    <row r="291" spans="1:7" ht="12.75" x14ac:dyDescent="0.2">
      <c r="A291" s="10" t="s">
        <v>65</v>
      </c>
      <c r="B291" s="34">
        <v>3572.11</v>
      </c>
      <c r="C291" s="34"/>
      <c r="D291" s="34">
        <v>3800</v>
      </c>
      <c r="E291" s="34">
        <v>3800</v>
      </c>
      <c r="F291" s="34">
        <f t="shared" si="34"/>
        <v>106.37970275271478</v>
      </c>
      <c r="G291" s="34">
        <f t="shared" si="35"/>
        <v>100</v>
      </c>
    </row>
    <row r="292" spans="1:7" ht="12.75" x14ac:dyDescent="0.2">
      <c r="A292" s="11" t="s">
        <v>73</v>
      </c>
      <c r="B292" s="34">
        <v>2827</v>
      </c>
      <c r="C292" s="34"/>
      <c r="D292" s="34">
        <v>3800</v>
      </c>
      <c r="E292" s="34">
        <v>3800</v>
      </c>
      <c r="F292" s="34">
        <f t="shared" si="34"/>
        <v>134.41811107180757</v>
      </c>
      <c r="G292" s="34">
        <f t="shared" si="35"/>
        <v>100</v>
      </c>
    </row>
    <row r="293" spans="1:7" ht="12.75" x14ac:dyDescent="0.2">
      <c r="A293" s="12" t="s">
        <v>88</v>
      </c>
      <c r="B293" s="38">
        <v>2827</v>
      </c>
      <c r="C293" s="38"/>
      <c r="D293" s="38">
        <v>3800</v>
      </c>
      <c r="E293" s="38">
        <v>3800</v>
      </c>
      <c r="F293" s="38">
        <f t="shared" si="34"/>
        <v>134.41811107180757</v>
      </c>
      <c r="G293" s="34">
        <f t="shared" si="35"/>
        <v>100</v>
      </c>
    </row>
    <row r="294" spans="1:7" ht="12.75" x14ac:dyDescent="0.2">
      <c r="A294" s="11" t="s">
        <v>68</v>
      </c>
      <c r="B294" s="34">
        <v>745.11</v>
      </c>
      <c r="C294" s="34"/>
      <c r="D294" s="34"/>
      <c r="E294" s="34"/>
      <c r="F294" s="34"/>
      <c r="G294" s="34"/>
    </row>
    <row r="295" spans="1:7" ht="12.75" x14ac:dyDescent="0.2">
      <c r="A295" s="12" t="s">
        <v>69</v>
      </c>
      <c r="B295" s="38">
        <v>745.11</v>
      </c>
      <c r="C295" s="38"/>
      <c r="D295" s="38"/>
      <c r="E295" s="38"/>
      <c r="F295" s="38"/>
      <c r="G295" s="34"/>
    </row>
    <row r="296" spans="1:7" ht="12.75" x14ac:dyDescent="0.2">
      <c r="A296" s="10" t="s">
        <v>66</v>
      </c>
      <c r="B296" s="34"/>
      <c r="C296" s="34"/>
      <c r="D296" s="34">
        <v>411.44</v>
      </c>
      <c r="E296" s="34">
        <v>411.44</v>
      </c>
      <c r="F296" s="34"/>
      <c r="G296" s="34">
        <f t="shared" ref="G296:G298" si="36">E296/D296*100</f>
        <v>100</v>
      </c>
    </row>
    <row r="297" spans="1:7" ht="12.75" x14ac:dyDescent="0.2">
      <c r="A297" s="11" t="s">
        <v>73</v>
      </c>
      <c r="B297" s="34"/>
      <c r="C297" s="34"/>
      <c r="D297" s="34">
        <v>411.44</v>
      </c>
      <c r="E297" s="34">
        <v>411.44</v>
      </c>
      <c r="F297" s="34"/>
      <c r="G297" s="34">
        <f t="shared" si="36"/>
        <v>100</v>
      </c>
    </row>
    <row r="298" spans="1:7" ht="12.75" x14ac:dyDescent="0.2">
      <c r="A298" s="12" t="s">
        <v>88</v>
      </c>
      <c r="B298" s="38"/>
      <c r="C298" s="38"/>
      <c r="D298" s="38">
        <v>411.44</v>
      </c>
      <c r="E298" s="38">
        <v>411.44</v>
      </c>
      <c r="F298" s="38"/>
      <c r="G298" s="34">
        <f t="shared" si="36"/>
        <v>100</v>
      </c>
    </row>
  </sheetData>
  <autoFilter ref="A3:G298" xr:uid="{00000000-0001-0000-0000-000000000000}"/>
  <pageMargins left="0.75" right="0.75" top="1" bottom="1" header="0.5" footer="0.5"/>
  <pageSetup paperSize="9" scale="64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D75C6-D982-4305-B0E1-91728FD40600}">
  <dimension ref="B2:H38"/>
  <sheetViews>
    <sheetView workbookViewId="0">
      <selection activeCell="N18" sqref="N18"/>
    </sheetView>
  </sheetViews>
  <sheetFormatPr defaultRowHeight="15" x14ac:dyDescent="0.25"/>
  <cols>
    <col min="1" max="1" width="1.5703125" customWidth="1"/>
    <col min="2" max="2" width="49" customWidth="1"/>
    <col min="3" max="3" width="16.7109375" customWidth="1"/>
    <col min="4" max="4" width="15" customWidth="1"/>
    <col min="5" max="5" width="15.85546875" customWidth="1"/>
    <col min="6" max="6" width="17.28515625" customWidth="1"/>
    <col min="7" max="7" width="16.5703125" customWidth="1"/>
    <col min="8" max="8" width="16.28515625" customWidth="1"/>
  </cols>
  <sheetData>
    <row r="2" spans="2:8" x14ac:dyDescent="0.25">
      <c r="B2" s="35" t="s">
        <v>121</v>
      </c>
    </row>
    <row r="3" spans="2:8" x14ac:dyDescent="0.25">
      <c r="B3" s="35"/>
    </row>
    <row r="4" spans="2:8" x14ac:dyDescent="0.25">
      <c r="B4" s="35" t="s">
        <v>122</v>
      </c>
    </row>
    <row r="5" spans="2:8" s="40" customFormat="1" ht="15.75" thickBot="1" x14ac:dyDescent="0.3">
      <c r="B5" s="35"/>
    </row>
    <row r="6" spans="2:8" ht="39" thickBot="1" x14ac:dyDescent="0.3">
      <c r="B6" s="45" t="s">
        <v>0</v>
      </c>
      <c r="C6" s="45" t="s">
        <v>1</v>
      </c>
      <c r="D6" s="45" t="s">
        <v>2</v>
      </c>
      <c r="E6" s="45" t="s">
        <v>3</v>
      </c>
      <c r="F6" s="45" t="s">
        <v>4</v>
      </c>
      <c r="G6" s="45" t="s">
        <v>113</v>
      </c>
      <c r="H6" s="45" t="s">
        <v>112</v>
      </c>
    </row>
    <row r="7" spans="2:8" x14ac:dyDescent="0.25">
      <c r="B7" s="46" t="s">
        <v>10</v>
      </c>
      <c r="C7" s="47">
        <v>803187.88</v>
      </c>
      <c r="D7" s="47">
        <v>1776344.7</v>
      </c>
      <c r="E7" s="47">
        <v>1813124.77</v>
      </c>
      <c r="F7" s="47">
        <v>874706.93</v>
      </c>
      <c r="G7" s="54">
        <v>108.90439855740853</v>
      </c>
      <c r="H7" s="48">
        <v>48.243063272474075</v>
      </c>
    </row>
    <row r="8" spans="2:8" x14ac:dyDescent="0.25">
      <c r="B8" s="49" t="s">
        <v>67</v>
      </c>
      <c r="C8" s="37">
        <v>57.75</v>
      </c>
      <c r="D8" s="37">
        <v>30650</v>
      </c>
      <c r="E8" s="37">
        <v>24000</v>
      </c>
      <c r="F8" s="37">
        <v>3.93</v>
      </c>
      <c r="G8" s="55">
        <v>6.8051948051948061</v>
      </c>
      <c r="H8" s="50">
        <v>1.6375000000000001E-2</v>
      </c>
    </row>
    <row r="9" spans="2:8" ht="26.25" x14ac:dyDescent="0.25">
      <c r="B9" s="49" t="s">
        <v>70</v>
      </c>
      <c r="C9" s="37"/>
      <c r="D9" s="37"/>
      <c r="E9" s="37">
        <v>126569</v>
      </c>
      <c r="F9" s="37">
        <v>69234.759999999995</v>
      </c>
      <c r="G9" s="55"/>
      <c r="H9" s="50">
        <v>54.701198555728489</v>
      </c>
    </row>
    <row r="10" spans="2:8" x14ac:dyDescent="0.25">
      <c r="B10" s="49" t="s">
        <v>72</v>
      </c>
      <c r="C10" s="37">
        <v>61467.28</v>
      </c>
      <c r="D10" s="37">
        <v>143245</v>
      </c>
      <c r="E10" s="37">
        <v>145201.69</v>
      </c>
      <c r="F10" s="37">
        <v>74577.77</v>
      </c>
      <c r="G10" s="55">
        <v>121.32921775617858</v>
      </c>
      <c r="H10" s="50">
        <v>51.361502748349551</v>
      </c>
    </row>
    <row r="11" spans="2:8" ht="26.25" x14ac:dyDescent="0.25">
      <c r="B11" s="49" t="s">
        <v>75</v>
      </c>
      <c r="C11" s="37">
        <v>17279.759999999998</v>
      </c>
      <c r="D11" s="37">
        <v>47517.89</v>
      </c>
      <c r="E11" s="37">
        <v>57288.27</v>
      </c>
      <c r="F11" s="37">
        <v>32783.269999999997</v>
      </c>
      <c r="G11" s="55">
        <v>189.72063269397259</v>
      </c>
      <c r="H11" s="50">
        <v>57.225100356495318</v>
      </c>
    </row>
    <row r="12" spans="2:8" x14ac:dyDescent="0.25">
      <c r="B12" s="49" t="s">
        <v>79</v>
      </c>
      <c r="C12" s="37">
        <v>3847.27</v>
      </c>
      <c r="D12" s="37">
        <v>4030.82</v>
      </c>
      <c r="E12" s="37">
        <v>5598.29</v>
      </c>
      <c r="F12" s="37">
        <v>3621.47</v>
      </c>
      <c r="G12" s="55">
        <v>94.130903211887912</v>
      </c>
      <c r="H12" s="50">
        <v>64.688860348427824</v>
      </c>
    </row>
    <row r="13" spans="2:8" x14ac:dyDescent="0.25">
      <c r="B13" s="49" t="s">
        <v>81</v>
      </c>
      <c r="C13" s="37"/>
      <c r="D13" s="37"/>
      <c r="E13" s="37">
        <v>4760</v>
      </c>
      <c r="F13" s="37">
        <v>1254.28</v>
      </c>
      <c r="G13" s="55"/>
      <c r="H13" s="50">
        <f t="shared" ref="H13" si="0">F13/E13*100</f>
        <v>26.350420168067227</v>
      </c>
    </row>
    <row r="14" spans="2:8" ht="15.75" thickBot="1" x14ac:dyDescent="0.3">
      <c r="B14" s="51" t="s">
        <v>86</v>
      </c>
      <c r="C14" s="52">
        <v>6140.56</v>
      </c>
      <c r="D14" s="52">
        <v>8678</v>
      </c>
      <c r="E14" s="52">
        <v>23398.57</v>
      </c>
      <c r="F14" s="52">
        <v>6126.88</v>
      </c>
      <c r="G14" s="56">
        <v>99.777219015855223</v>
      </c>
      <c r="H14" s="53">
        <v>26.18484804840638</v>
      </c>
    </row>
    <row r="17" spans="2:8" x14ac:dyDescent="0.25">
      <c r="B17" s="62" t="s">
        <v>126</v>
      </c>
      <c r="C17" s="62"/>
      <c r="D17" s="62"/>
      <c r="E17" s="62"/>
      <c r="F17" s="62"/>
      <c r="G17" s="62"/>
      <c r="H17" s="62"/>
    </row>
    <row r="18" spans="2:8" ht="15" customHeight="1" x14ac:dyDescent="0.25">
      <c r="B18" s="62" t="s">
        <v>123</v>
      </c>
      <c r="C18" s="62"/>
      <c r="D18" s="62"/>
      <c r="E18" s="62"/>
      <c r="F18" s="62"/>
      <c r="G18" s="62"/>
      <c r="H18" s="62"/>
    </row>
    <row r="19" spans="2:8" x14ac:dyDescent="0.25">
      <c r="B19" s="43" t="s">
        <v>124</v>
      </c>
    </row>
    <row r="20" spans="2:8" x14ac:dyDescent="0.25">
      <c r="B20" s="43" t="s">
        <v>125</v>
      </c>
    </row>
    <row r="21" spans="2:8" x14ac:dyDescent="0.25">
      <c r="B21" s="44"/>
    </row>
    <row r="22" spans="2:8" x14ac:dyDescent="0.25">
      <c r="B22" s="43" t="s">
        <v>127</v>
      </c>
    </row>
    <row r="23" spans="2:8" x14ac:dyDescent="0.25">
      <c r="B23" s="43" t="s">
        <v>128</v>
      </c>
    </row>
    <row r="24" spans="2:8" ht="30.75" customHeight="1" x14ac:dyDescent="0.25">
      <c r="B24" s="63" t="s">
        <v>129</v>
      </c>
      <c r="C24" s="63"/>
      <c r="D24" s="63"/>
      <c r="E24" s="63"/>
      <c r="F24" s="63"/>
      <c r="G24" s="63"/>
      <c r="H24" s="63"/>
    </row>
    <row r="25" spans="2:8" x14ac:dyDescent="0.25">
      <c r="B25" s="43"/>
    </row>
    <row r="26" spans="2:8" x14ac:dyDescent="0.25">
      <c r="B26" s="43" t="s">
        <v>130</v>
      </c>
    </row>
    <row r="27" spans="2:8" ht="28.5" customHeight="1" x14ac:dyDescent="0.25">
      <c r="B27" s="63" t="s">
        <v>131</v>
      </c>
      <c r="C27" s="63"/>
      <c r="D27" s="63"/>
      <c r="E27" s="63"/>
      <c r="F27" s="63"/>
      <c r="G27" s="63"/>
      <c r="H27" s="63"/>
    </row>
    <row r="28" spans="2:8" x14ac:dyDescent="0.25">
      <c r="B28" s="43" t="s">
        <v>132</v>
      </c>
    </row>
    <row r="29" spans="2:8" x14ac:dyDescent="0.25">
      <c r="B29" s="43" t="s">
        <v>133</v>
      </c>
    </row>
    <row r="30" spans="2:8" x14ac:dyDescent="0.25">
      <c r="B30" s="43"/>
    </row>
    <row r="31" spans="2:8" x14ac:dyDescent="0.25">
      <c r="B31" s="43"/>
    </row>
    <row r="32" spans="2:8" x14ac:dyDescent="0.25">
      <c r="B32" s="43"/>
    </row>
    <row r="33" spans="2:2" x14ac:dyDescent="0.25">
      <c r="B33" s="43"/>
    </row>
    <row r="34" spans="2:2" x14ac:dyDescent="0.25">
      <c r="B34" s="43"/>
    </row>
    <row r="35" spans="2:2" x14ac:dyDescent="0.25">
      <c r="B35" s="43"/>
    </row>
    <row r="36" spans="2:2" x14ac:dyDescent="0.25">
      <c r="B36" s="43"/>
    </row>
    <row r="37" spans="2:2" x14ac:dyDescent="0.25">
      <c r="B37" s="43"/>
    </row>
    <row r="38" spans="2:2" x14ac:dyDescent="0.25">
      <c r="B38" s="43"/>
    </row>
  </sheetData>
  <mergeCells count="4">
    <mergeCell ref="B17:H17"/>
    <mergeCell ref="B18:H18"/>
    <mergeCell ref="B24:H24"/>
    <mergeCell ref="B27:H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POSEBNI DIO</vt:lpstr>
      <vt:lpstr>BILJEŠKE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</dc:title>
  <dc:creator>RACUNOVODSTVO0005</dc:creator>
  <cp:lastModifiedBy>RACUNOVODSTVO0005</cp:lastModifiedBy>
  <cp:lastPrinted>2023-07-25T05:58:58Z</cp:lastPrinted>
  <dcterms:created xsi:type="dcterms:W3CDTF">2023-07-21T09:38:33Z</dcterms:created>
  <dcterms:modified xsi:type="dcterms:W3CDTF">2023-07-25T06:03:19Z</dcterms:modified>
</cp:coreProperties>
</file>