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d.docs.live.net/cf00e98288313dfd/Škola/STARO/GODINE/2025/fin izvještaji/1-12/"/>
    </mc:Choice>
  </mc:AlternateContent>
  <xr:revisionPtr revIDLastSave="199" documentId="11_D98F7AD9A8660B62716881F4DC1E612FDE94B6C9" xr6:coauthVersionLast="47" xr6:coauthVersionMax="47" xr10:uidLastSave="{9BEF8E0B-BA08-4347-A5C2-0F9E50501BC7}"/>
  <bookViews>
    <workbookView xWindow="2868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H328" i="9"/>
  <c r="E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H294" i="9"/>
  <c r="F294" i="9"/>
  <c r="E293" i="9"/>
  <c r="M292" i="9"/>
  <c r="L292" i="9"/>
  <c r="F292" i="9" s="1"/>
  <c r="E292" i="9"/>
  <c r="B292" i="9" s="1"/>
  <c r="M291" i="9"/>
  <c r="L291" i="9"/>
  <c r="F291" i="9"/>
  <c r="B291" i="9" s="1"/>
  <c r="E291" i="9"/>
  <c r="M290" i="9"/>
  <c r="L290" i="9"/>
  <c r="F290" i="9" s="1"/>
  <c r="E290" i="9"/>
  <c r="B290" i="9" s="1"/>
  <c r="M289" i="9"/>
  <c r="F289" i="9" s="1"/>
  <c r="B289" i="9" s="1"/>
  <c r="L289" i="9"/>
  <c r="E289" i="9"/>
  <c r="M288" i="9"/>
  <c r="L288" i="9"/>
  <c r="F288" i="9" s="1"/>
  <c r="E288" i="9"/>
  <c r="M287" i="9"/>
  <c r="L287" i="9"/>
  <c r="F287" i="9"/>
  <c r="B287" i="9" s="1"/>
  <c r="E287" i="9"/>
  <c r="M286" i="9"/>
  <c r="L286" i="9"/>
  <c r="F286" i="9" s="1"/>
  <c r="E286" i="9"/>
  <c r="M285" i="9"/>
  <c r="F285" i="9" s="1"/>
  <c r="L285" i="9"/>
  <c r="E285" i="9"/>
  <c r="B285" i="9"/>
  <c r="M284" i="9"/>
  <c r="L284" i="9"/>
  <c r="F284" i="9" s="1"/>
  <c r="E284" i="9"/>
  <c r="B284" i="9" s="1"/>
  <c r="M283" i="9"/>
  <c r="L283" i="9"/>
  <c r="F283" i="9"/>
  <c r="B283" i="9" s="1"/>
  <c r="E283" i="9"/>
  <c r="M282" i="9"/>
  <c r="L282" i="9"/>
  <c r="F282" i="9" s="1"/>
  <c r="E282" i="9"/>
  <c r="B282" i="9" s="1"/>
  <c r="M281" i="9"/>
  <c r="F281" i="9" s="1"/>
  <c r="B281" i="9" s="1"/>
  <c r="L281" i="9"/>
  <c r="E281" i="9"/>
  <c r="M280" i="9"/>
  <c r="L280" i="9"/>
  <c r="F280" i="9" s="1"/>
  <c r="E280" i="9"/>
  <c r="M279" i="9"/>
  <c r="L279" i="9"/>
  <c r="F279" i="9"/>
  <c r="B279" i="9" s="1"/>
  <c r="E279" i="9"/>
  <c r="M278" i="9"/>
  <c r="L278" i="9"/>
  <c r="F278" i="9" s="1"/>
  <c r="E278" i="9"/>
  <c r="M277" i="9"/>
  <c r="F277" i="9" s="1"/>
  <c r="L277" i="9"/>
  <c r="E277" i="9"/>
  <c r="B277" i="9"/>
  <c r="M276" i="9"/>
  <c r="L276" i="9"/>
  <c r="F276" i="9" s="1"/>
  <c r="E276" i="9"/>
  <c r="B276" i="9" s="1"/>
  <c r="M275" i="9"/>
  <c r="L275" i="9"/>
  <c r="F275" i="9"/>
  <c r="B275" i="9" s="1"/>
  <c r="E275" i="9"/>
  <c r="M274" i="9"/>
  <c r="L274" i="9"/>
  <c r="F274" i="9" s="1"/>
  <c r="E274" i="9"/>
  <c r="B274" i="9" s="1"/>
  <c r="M273" i="9"/>
  <c r="F273" i="9" s="1"/>
  <c r="B273" i="9" s="1"/>
  <c r="L273" i="9"/>
  <c r="E273" i="9"/>
  <c r="M272" i="9"/>
  <c r="L272" i="9"/>
  <c r="F272" i="9" s="1"/>
  <c r="E272" i="9"/>
  <c r="M271" i="9"/>
  <c r="L271" i="9"/>
  <c r="F271" i="9"/>
  <c r="B271" i="9" s="1"/>
  <c r="E271" i="9"/>
  <c r="M270" i="9"/>
  <c r="L270" i="9"/>
  <c r="F270" i="9" s="1"/>
  <c r="E270" i="9"/>
  <c r="M269" i="9"/>
  <c r="F269" i="9" s="1"/>
  <c r="L269" i="9"/>
  <c r="E269" i="9"/>
  <c r="B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L263" i="9"/>
  <c r="F263" i="9"/>
  <c r="B263" i="9" s="1"/>
  <c r="E263" i="9"/>
  <c r="M262" i="9"/>
  <c r="L262" i="9"/>
  <c r="F262" i="9" s="1"/>
  <c r="E262" i="9"/>
  <c r="M261" i="9"/>
  <c r="F261" i="9" s="1"/>
  <c r="L261" i="9"/>
  <c r="E261" i="9"/>
  <c r="B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M255" i="9"/>
  <c r="L255" i="9"/>
  <c r="F255" i="9"/>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E244" i="9"/>
  <c r="M243" i="9"/>
  <c r="F243" i="9" s="1"/>
  <c r="B243" i="9" s="1"/>
  <c r="L243" i="9"/>
  <c r="E243" i="9"/>
  <c r="M242" i="9"/>
  <c r="L242" i="9"/>
  <c r="F242" i="9" s="1"/>
  <c r="E242" i="9"/>
  <c r="B242" i="9" s="1"/>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M231" i="9"/>
  <c r="L231" i="9"/>
  <c r="F231" i="9"/>
  <c r="B231" i="9" s="1"/>
  <c r="E231" i="9"/>
  <c r="M230" i="9"/>
  <c r="L230" i="9"/>
  <c r="F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B157" i="9" s="1"/>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G111" i="9"/>
  <c r="F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G103" i="9"/>
  <c r="F103" i="9"/>
  <c r="B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E95" i="9" s="1"/>
  <c r="G95" i="9"/>
  <c r="F95" i="9"/>
  <c r="B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G87" i="9"/>
  <c r="F87" i="9"/>
  <c r="B87" i="9"/>
  <c r="H86" i="9"/>
  <c r="G86" i="9"/>
  <c r="F86" i="9"/>
  <c r="E86" i="9"/>
  <c r="B86" i="9" s="1"/>
  <c r="H85" i="9"/>
  <c r="G85" i="9"/>
  <c r="E85" i="9" s="1"/>
  <c r="B85" i="9" s="1"/>
  <c r="F85" i="9"/>
  <c r="H84" i="9"/>
  <c r="G84" i="9"/>
  <c r="F84" i="9"/>
  <c r="H83" i="9"/>
  <c r="E83" i="9" s="1"/>
  <c r="B83" i="9" s="1"/>
  <c r="G83" i="9"/>
  <c r="F83" i="9"/>
  <c r="H82" i="9"/>
  <c r="E82" i="9" s="1"/>
  <c r="B82" i="9" s="1"/>
  <c r="G82" i="9"/>
  <c r="F82" i="9"/>
  <c r="H81" i="9"/>
  <c r="G81" i="9"/>
  <c r="E81" i="9" s="1"/>
  <c r="B81" i="9" s="1"/>
  <c r="F81" i="9"/>
  <c r="H80" i="9"/>
  <c r="G80" i="9"/>
  <c r="F80" i="9"/>
  <c r="H79" i="9"/>
  <c r="E79" i="9" s="1"/>
  <c r="G79" i="9"/>
  <c r="F79" i="9"/>
  <c r="B79" i="9"/>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H65" i="9"/>
  <c r="G65" i="9"/>
  <c r="E65" i="9" s="1"/>
  <c r="B65" i="9" s="1"/>
  <c r="F65" i="9"/>
  <c r="H64" i="9"/>
  <c r="G64" i="9"/>
  <c r="E64" i="9" s="1"/>
  <c r="F64" i="9"/>
  <c r="B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B58" i="9" s="1"/>
  <c r="H57" i="9"/>
  <c r="G57" i="9"/>
  <c r="F57" i="9"/>
  <c r="H56" i="9"/>
  <c r="G56" i="9"/>
  <c r="F56" i="9"/>
  <c r="H55" i="9"/>
  <c r="G55" i="9"/>
  <c r="F55" i="9"/>
  <c r="E55" i="9"/>
  <c r="B55" i="9" s="1"/>
  <c r="H54" i="9"/>
  <c r="G54" i="9"/>
  <c r="F54" i="9"/>
  <c r="E54" i="9"/>
  <c r="B54" i="9" s="1"/>
  <c r="H53" i="9"/>
  <c r="G53" i="9"/>
  <c r="F53" i="9"/>
  <c r="H52" i="9"/>
  <c r="G52" i="9"/>
  <c r="F52" i="9"/>
  <c r="H51" i="9"/>
  <c r="E51" i="9" s="1"/>
  <c r="B51" i="9" s="1"/>
  <c r="G51" i="9"/>
  <c r="F51" i="9"/>
  <c r="H50" i="9"/>
  <c r="E50" i="9" s="1"/>
  <c r="G50" i="9"/>
  <c r="F50" i="9"/>
  <c r="H49" i="9"/>
  <c r="G49" i="9"/>
  <c r="F49" i="9"/>
  <c r="H48" i="9"/>
  <c r="G48" i="9"/>
  <c r="F48" i="9"/>
  <c r="H47" i="9"/>
  <c r="G47" i="9"/>
  <c r="F47" i="9"/>
  <c r="E47" i="9"/>
  <c r="B47" i="9" s="1"/>
  <c r="H46" i="9"/>
  <c r="G46" i="9"/>
  <c r="F46" i="9"/>
  <c r="E46" i="9"/>
  <c r="H45" i="9"/>
  <c r="G45" i="9"/>
  <c r="E45" i="9" s="1"/>
  <c r="B45" i="9" s="1"/>
  <c r="F45" i="9"/>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G38" i="9"/>
  <c r="F38" i="9"/>
  <c r="E38" i="9"/>
  <c r="B38" i="9" s="1"/>
  <c r="H37" i="9"/>
  <c r="G37" i="9"/>
  <c r="F37" i="9"/>
  <c r="H36" i="9"/>
  <c r="G36" i="9"/>
  <c r="F36" i="9"/>
  <c r="H35" i="9"/>
  <c r="E35" i="9" s="1"/>
  <c r="B35" i="9" s="1"/>
  <c r="G35" i="9"/>
  <c r="F35" i="9"/>
  <c r="H34" i="9"/>
  <c r="E34" i="9" s="1"/>
  <c r="G34" i="9"/>
  <c r="F34" i="9"/>
  <c r="H33" i="9"/>
  <c r="G33" i="9"/>
  <c r="E33" i="9" s="1"/>
  <c r="B33" i="9" s="1"/>
  <c r="F33" i="9"/>
  <c r="H32" i="9"/>
  <c r="G32" i="9"/>
  <c r="E32" i="9" s="1"/>
  <c r="F32" i="9"/>
  <c r="B32" i="9"/>
  <c r="H31" i="9"/>
  <c r="G31" i="9"/>
  <c r="F31" i="9"/>
  <c r="H30" i="9"/>
  <c r="G30" i="9"/>
  <c r="F30" i="9"/>
  <c r="E30" i="9"/>
  <c r="H29" i="9"/>
  <c r="G29" i="9"/>
  <c r="E29" i="9" s="1"/>
  <c r="B29" i="9" s="1"/>
  <c r="F29" i="9"/>
  <c r="H28" i="9"/>
  <c r="G28" i="9"/>
  <c r="F28" i="9"/>
  <c r="H27" i="9"/>
  <c r="G27" i="9"/>
  <c r="F27" i="9"/>
  <c r="E27" i="9"/>
  <c r="B27" i="9" s="1"/>
  <c r="H26" i="9"/>
  <c r="G26" i="9"/>
  <c r="F26" i="9"/>
  <c r="E26" i="9"/>
  <c r="B26" i="9" s="1"/>
  <c r="H25" i="9"/>
  <c r="G25" i="9"/>
  <c r="E25" i="9" s="1"/>
  <c r="F25" i="9"/>
  <c r="F24" i="9"/>
  <c r="F4" i="9"/>
  <c r="O3" i="9"/>
  <c r="G296" i="9" s="1"/>
  <c r="I3" i="9"/>
  <c r="G199" i="9" s="1"/>
  <c r="E199" i="9" s="1"/>
  <c r="B199" i="9" s="1"/>
  <c r="H3" i="9"/>
  <c r="G3" i="9"/>
  <c r="D104" i="8"/>
  <c r="I41" i="3" s="1"/>
  <c r="D97" i="8"/>
  <c r="D92" i="8"/>
  <c r="D87" i="8"/>
  <c r="D82" i="8"/>
  <c r="D77" i="8"/>
  <c r="D72" i="8"/>
  <c r="C1649" i="1" s="1"/>
  <c r="H1649" i="1" s="1"/>
  <c r="D67" i="8"/>
  <c r="D62" i="8"/>
  <c r="D57" i="8"/>
  <c r="C1634" i="1" s="1"/>
  <c r="G1634" i="1" s="1"/>
  <c r="D52" i="8"/>
  <c r="D46" i="8"/>
  <c r="C1623" i="1" s="1"/>
  <c r="G1623" i="1" s="1"/>
  <c r="D37" i="8"/>
  <c r="D27" i="8"/>
  <c r="D25" i="8" s="1"/>
  <c r="C1602" i="1" s="1"/>
  <c r="H1602" i="1" s="1"/>
  <c r="D18" i="8"/>
  <c r="D8" i="8"/>
  <c r="E44" i="7"/>
  <c r="D44" i="7"/>
  <c r="E39" i="7"/>
  <c r="D39" i="7"/>
  <c r="E38" i="7"/>
  <c r="D38" i="7"/>
  <c r="E30" i="7"/>
  <c r="D30" i="7"/>
  <c r="E23" i="7"/>
  <c r="E22" i="7" s="1"/>
  <c r="I34" i="3" s="1"/>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E115" i="6"/>
  <c r="E114" i="6" s="1"/>
  <c r="I30" i="3" s="1"/>
  <c r="D115" i="6"/>
  <c r="C1511" i="1"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1435" i="1"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F260"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D88" i="5"/>
  <c r="F88" i="5" s="1"/>
  <c r="F87" i="5"/>
  <c r="F86" i="5"/>
  <c r="F85" i="5"/>
  <c r="F84" i="5"/>
  <c r="F83" i="5"/>
  <c r="E82" i="5"/>
  <c r="D1087" i="1" s="1"/>
  <c r="G1087" i="1"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1050" i="1" s="1"/>
  <c r="H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018" i="1" s="1"/>
  <c r="G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E578" i="4"/>
  <c r="D578" i="4"/>
  <c r="F578" i="4" s="1"/>
  <c r="F577" i="4"/>
  <c r="F576" i="4"/>
  <c r="E575" i="4"/>
  <c r="E571" i="4" s="1"/>
  <c r="D565" i="1" s="1"/>
  <c r="D575" i="4"/>
  <c r="F575" i="4" s="1"/>
  <c r="F574" i="4"/>
  <c r="F573" i="4"/>
  <c r="F572" i="4"/>
  <c r="E572" i="4"/>
  <c r="D572" i="4"/>
  <c r="D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E431" i="4" s="1"/>
  <c r="D437" i="4"/>
  <c r="F437" i="4" s="1"/>
  <c r="F436" i="4"/>
  <c r="F435" i="4"/>
  <c r="F434" i="4"/>
  <c r="F433" i="4"/>
  <c r="E432" i="4"/>
  <c r="D432" i="4"/>
  <c r="E428" i="4"/>
  <c r="D428" i="4"/>
  <c r="C423" i="1" s="1"/>
  <c r="E427" i="4"/>
  <c r="D427" i="4"/>
  <c r="F427"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D270" i="1" s="1"/>
  <c r="D274" i="4"/>
  <c r="F272" i="4"/>
  <c r="F271" i="4"/>
  <c r="F270" i="4"/>
  <c r="E269" i="4"/>
  <c r="D269" i="4"/>
  <c r="F268" i="4"/>
  <c r="F267" i="4"/>
  <c r="F266" i="4"/>
  <c r="F265" i="4"/>
  <c r="F264" i="4"/>
  <c r="E263" i="4"/>
  <c r="E262" i="4" s="1"/>
  <c r="F262" i="4" s="1"/>
  <c r="D263" i="4"/>
  <c r="F263" i="4" s="1"/>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D221" i="4" s="1"/>
  <c r="F221" i="4" s="1"/>
  <c r="E221" i="4"/>
  <c r="F220" i="4"/>
  <c r="F219" i="4"/>
  <c r="F218" i="4"/>
  <c r="F217" i="4"/>
  <c r="E216" i="4"/>
  <c r="D212" i="1" s="1"/>
  <c r="G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4" i="4" s="1"/>
  <c r="F133" i="4"/>
  <c r="F132" i="4"/>
  <c r="F131" i="4"/>
  <c r="F130" i="4"/>
  <c r="E129" i="4"/>
  <c r="F129" i="4" s="1"/>
  <c r="D129" i="4"/>
  <c r="F128" i="4"/>
  <c r="F127" i="4"/>
  <c r="E126" i="4"/>
  <c r="E125" i="4" s="1"/>
  <c r="D121" i="1"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G1684" i="1"/>
  <c r="C1684" i="1"/>
  <c r="H1684" i="1" s="1"/>
  <c r="C1683" i="1"/>
  <c r="G1683" i="1" s="1"/>
  <c r="C1682" i="1"/>
  <c r="H1682" i="1" s="1"/>
  <c r="C1681" i="1"/>
  <c r="G1681" i="1" s="1"/>
  <c r="C1680" i="1"/>
  <c r="H1680" i="1" s="1"/>
  <c r="H1679" i="1"/>
  <c r="C1679" i="1"/>
  <c r="G1679" i="1" s="1"/>
  <c r="H1678" i="1"/>
  <c r="G1678" i="1"/>
  <c r="C1678" i="1"/>
  <c r="C1677" i="1"/>
  <c r="H1677" i="1" s="1"/>
  <c r="G1676" i="1"/>
  <c r="C1676" i="1"/>
  <c r="H1676" i="1" s="1"/>
  <c r="C1675" i="1"/>
  <c r="G1675" i="1" s="1"/>
  <c r="H1674" i="1"/>
  <c r="G1674" i="1"/>
  <c r="C1674" i="1"/>
  <c r="C1673" i="1"/>
  <c r="H1673" i="1" s="1"/>
  <c r="C1672" i="1"/>
  <c r="H1672" i="1" s="1"/>
  <c r="H1671" i="1"/>
  <c r="C1671" i="1"/>
  <c r="G1671" i="1" s="1"/>
  <c r="H1670" i="1"/>
  <c r="G1670" i="1"/>
  <c r="C1670" i="1"/>
  <c r="C1669" i="1"/>
  <c r="H1669" i="1" s="1"/>
  <c r="G1668" i="1"/>
  <c r="C1668" i="1"/>
  <c r="H1668" i="1" s="1"/>
  <c r="C1667" i="1"/>
  <c r="G1667" i="1" s="1"/>
  <c r="H1666" i="1"/>
  <c r="G1666" i="1"/>
  <c r="C1666" i="1"/>
  <c r="H1665" i="1"/>
  <c r="G1665" i="1"/>
  <c r="C1665" i="1"/>
  <c r="C1664" i="1"/>
  <c r="H1664" i="1" s="1"/>
  <c r="H1663" i="1"/>
  <c r="C1663" i="1"/>
  <c r="G1663" i="1" s="1"/>
  <c r="H1662" i="1"/>
  <c r="G1662" i="1"/>
  <c r="C1662" i="1"/>
  <c r="C1661" i="1"/>
  <c r="H1661" i="1" s="1"/>
  <c r="G1660" i="1"/>
  <c r="C1660" i="1"/>
  <c r="H1660" i="1" s="1"/>
  <c r="C1659" i="1"/>
  <c r="G1659" i="1" s="1"/>
  <c r="H1658" i="1"/>
  <c r="G1658" i="1"/>
  <c r="C1658" i="1"/>
  <c r="H1657" i="1"/>
  <c r="G1657" i="1"/>
  <c r="C1657" i="1"/>
  <c r="C1656" i="1"/>
  <c r="H1656" i="1" s="1"/>
  <c r="H1655" i="1"/>
  <c r="C1655" i="1"/>
  <c r="G1655" i="1" s="1"/>
  <c r="H1654" i="1"/>
  <c r="G1654" i="1"/>
  <c r="C1654" i="1"/>
  <c r="C1653" i="1"/>
  <c r="H1653" i="1" s="1"/>
  <c r="G1652" i="1"/>
  <c r="C1652" i="1"/>
  <c r="H1652" i="1" s="1"/>
  <c r="C1651" i="1"/>
  <c r="G1651" i="1" s="1"/>
  <c r="H1650" i="1"/>
  <c r="G1650" i="1"/>
  <c r="C1650" i="1"/>
  <c r="G1649" i="1"/>
  <c r="C1648" i="1"/>
  <c r="H1648" i="1" s="1"/>
  <c r="H1647" i="1"/>
  <c r="C1647" i="1"/>
  <c r="G1647" i="1" s="1"/>
  <c r="H1646" i="1"/>
  <c r="G1646" i="1"/>
  <c r="C1646" i="1"/>
  <c r="C1645" i="1"/>
  <c r="H1645" i="1" s="1"/>
  <c r="G1644" i="1"/>
  <c r="C1644" i="1"/>
  <c r="H1644" i="1" s="1"/>
  <c r="C1643" i="1"/>
  <c r="G1643" i="1" s="1"/>
  <c r="H1642" i="1"/>
  <c r="G1642" i="1"/>
  <c r="C1642" i="1"/>
  <c r="H1641" i="1"/>
  <c r="G1641" i="1"/>
  <c r="C1641" i="1"/>
  <c r="C1640" i="1"/>
  <c r="H1640" i="1" s="1"/>
  <c r="H1639" i="1"/>
  <c r="C1639" i="1"/>
  <c r="G1639" i="1" s="1"/>
  <c r="C1638" i="1"/>
  <c r="H1638" i="1" s="1"/>
  <c r="C1637" i="1"/>
  <c r="H1637" i="1" s="1"/>
  <c r="C1636" i="1"/>
  <c r="H1636" i="1" s="1"/>
  <c r="C1635" i="1"/>
  <c r="G1635" i="1" s="1"/>
  <c r="C1633" i="1"/>
  <c r="H1633" i="1" s="1"/>
  <c r="C1632" i="1"/>
  <c r="H1632" i="1" s="1"/>
  <c r="H1631" i="1"/>
  <c r="C1631" i="1"/>
  <c r="G1631" i="1" s="1"/>
  <c r="H1630" i="1"/>
  <c r="G1630" i="1"/>
  <c r="C1630" i="1"/>
  <c r="C1629" i="1"/>
  <c r="H1629" i="1" s="1"/>
  <c r="C1627" i="1"/>
  <c r="G1627" i="1" s="1"/>
  <c r="C1626" i="1"/>
  <c r="H1626" i="1" s="1"/>
  <c r="C1625" i="1"/>
  <c r="H1625" i="1" s="1"/>
  <c r="C1624" i="1"/>
  <c r="H1624" i="1" s="1"/>
  <c r="C1620" i="1"/>
  <c r="H1619" i="1"/>
  <c r="C1619" i="1"/>
  <c r="G1619" i="1" s="1"/>
  <c r="H1618" i="1"/>
  <c r="G1618" i="1"/>
  <c r="C1618" i="1"/>
  <c r="C1617" i="1"/>
  <c r="G1616" i="1"/>
  <c r="C1616" i="1"/>
  <c r="H1616" i="1" s="1"/>
  <c r="C1615" i="1"/>
  <c r="H1614" i="1"/>
  <c r="G1614" i="1"/>
  <c r="C1614" i="1"/>
  <c r="G1613" i="1"/>
  <c r="C1613" i="1"/>
  <c r="H1613" i="1" s="1"/>
  <c r="C1612" i="1"/>
  <c r="C1611" i="1"/>
  <c r="G1611" i="1" s="1"/>
  <c r="C1610" i="1"/>
  <c r="G1610" i="1" s="1"/>
  <c r="C1609" i="1"/>
  <c r="G1608" i="1"/>
  <c r="C1608" i="1"/>
  <c r="H1608" i="1" s="1"/>
  <c r="C1607" i="1"/>
  <c r="H1606" i="1"/>
  <c r="G1606" i="1"/>
  <c r="C1606" i="1"/>
  <c r="C1605" i="1"/>
  <c r="H1605" i="1" s="1"/>
  <c r="C1604" i="1"/>
  <c r="C1603" i="1"/>
  <c r="G1603" i="1" s="1"/>
  <c r="C1601" i="1"/>
  <c r="C1600" i="1"/>
  <c r="H1600" i="1" s="1"/>
  <c r="H1599" i="1"/>
  <c r="G1599" i="1"/>
  <c r="C1599" i="1"/>
  <c r="H1598" i="1"/>
  <c r="G1598" i="1"/>
  <c r="C1598" i="1"/>
  <c r="C1597" i="1"/>
  <c r="C1596" i="1"/>
  <c r="H1596" i="1" s="1"/>
  <c r="H1595" i="1"/>
  <c r="G1595" i="1"/>
  <c r="C1595" i="1"/>
  <c r="C1594" i="1"/>
  <c r="H1594" i="1" s="1"/>
  <c r="C1593" i="1"/>
  <c r="C1592" i="1"/>
  <c r="H1592" i="1" s="1"/>
  <c r="G1591" i="1"/>
  <c r="C1591" i="1"/>
  <c r="H1591" i="1" s="1"/>
  <c r="H1590" i="1"/>
  <c r="G1590" i="1"/>
  <c r="C1590" i="1"/>
  <c r="C1589" i="1"/>
  <c r="C1588" i="1"/>
  <c r="H1588" i="1" s="1"/>
  <c r="C1587" i="1"/>
  <c r="H1587" i="1" s="1"/>
  <c r="C1586" i="1"/>
  <c r="H1586" i="1" s="1"/>
  <c r="C1585" i="1"/>
  <c r="C1584" i="1"/>
  <c r="H1584" i="1" s="1"/>
  <c r="H1582" i="1"/>
  <c r="C1582" i="1"/>
  <c r="G1582" i="1" s="1"/>
  <c r="H1581" i="1"/>
  <c r="D1581" i="1"/>
  <c r="C1581" i="1"/>
  <c r="G1581" i="1" s="1"/>
  <c r="I1581" i="1" s="1"/>
  <c r="D1580" i="1"/>
  <c r="G1580" i="1" s="1"/>
  <c r="C1580" i="1"/>
  <c r="H1579" i="1"/>
  <c r="D1579" i="1"/>
  <c r="C1579" i="1"/>
  <c r="G1579" i="1" s="1"/>
  <c r="D1578" i="1"/>
  <c r="C1578" i="1"/>
  <c r="D1577" i="1"/>
  <c r="H1576" i="1"/>
  <c r="D1576" i="1"/>
  <c r="C1576" i="1"/>
  <c r="G1576" i="1" s="1"/>
  <c r="I1576" i="1" s="1"/>
  <c r="J1575" i="1"/>
  <c r="D1575" i="1"/>
  <c r="G1575" i="1" s="1"/>
  <c r="C1575" i="1"/>
  <c r="H1575" i="1" s="1"/>
  <c r="H1574" i="1"/>
  <c r="D1574" i="1"/>
  <c r="C1574" i="1"/>
  <c r="G1574" i="1" s="1"/>
  <c r="J1573" i="1"/>
  <c r="D1573" i="1"/>
  <c r="G1573" i="1" s="1"/>
  <c r="C1573" i="1"/>
  <c r="H1573" i="1" s="1"/>
  <c r="D1572" i="1"/>
  <c r="G1572" i="1" s="1"/>
  <c r="C1572" i="1"/>
  <c r="H1572" i="1" s="1"/>
  <c r="D1571" i="1"/>
  <c r="H1570" i="1"/>
  <c r="D1570" i="1"/>
  <c r="C1570" i="1"/>
  <c r="G1570" i="1" s="1"/>
  <c r="I1570" i="1" s="1"/>
  <c r="D1569" i="1"/>
  <c r="G1569" i="1" s="1"/>
  <c r="C1569" i="1"/>
  <c r="H1568" i="1"/>
  <c r="D1568" i="1"/>
  <c r="C1568" i="1"/>
  <c r="G1568" i="1" s="1"/>
  <c r="D1567" i="1"/>
  <c r="C1567" i="1"/>
  <c r="H1566" i="1"/>
  <c r="D1566" i="1"/>
  <c r="C1566" i="1"/>
  <c r="G1566" i="1" s="1"/>
  <c r="I1566" i="1" s="1"/>
  <c r="D1565" i="1"/>
  <c r="G1565" i="1" s="1"/>
  <c r="C1565" i="1"/>
  <c r="H1564" i="1"/>
  <c r="D1564" i="1"/>
  <c r="C1564" i="1"/>
  <c r="G1564" i="1" s="1"/>
  <c r="D1563" i="1"/>
  <c r="H1563" i="1" s="1"/>
  <c r="C1563" i="1"/>
  <c r="J1562" i="1"/>
  <c r="D1562" i="1"/>
  <c r="G1562" i="1" s="1"/>
  <c r="C1562" i="1"/>
  <c r="H1562" i="1" s="1"/>
  <c r="H1561" i="1"/>
  <c r="D1561" i="1"/>
  <c r="C1561" i="1"/>
  <c r="G1561" i="1" s="1"/>
  <c r="J1560" i="1"/>
  <c r="D1560" i="1"/>
  <c r="G1560" i="1" s="1"/>
  <c r="C1560" i="1"/>
  <c r="H1560" i="1" s="1"/>
  <c r="H1559" i="1"/>
  <c r="D1559" i="1"/>
  <c r="C1559" i="1"/>
  <c r="G1559" i="1" s="1"/>
  <c r="I1559" i="1" s="1"/>
  <c r="J1558" i="1"/>
  <c r="D1558" i="1"/>
  <c r="G1558" i="1" s="1"/>
  <c r="C1558" i="1"/>
  <c r="H1558" i="1" s="1"/>
  <c r="D1557" i="1"/>
  <c r="H1557" i="1" s="1"/>
  <c r="C1557" i="1"/>
  <c r="G1557" i="1" s="1"/>
  <c r="D1554" i="1"/>
  <c r="C1554" i="1"/>
  <c r="H1553" i="1"/>
  <c r="D1553" i="1"/>
  <c r="C1553" i="1"/>
  <c r="G1553" i="1" s="1"/>
  <c r="I1553" i="1" s="1"/>
  <c r="D1552" i="1"/>
  <c r="G1552" i="1" s="1"/>
  <c r="C1552" i="1"/>
  <c r="H1551" i="1"/>
  <c r="D1551" i="1"/>
  <c r="C1551" i="1"/>
  <c r="G1551" i="1" s="1"/>
  <c r="D1550" i="1"/>
  <c r="C1550" i="1"/>
  <c r="H1549" i="1"/>
  <c r="D1549" i="1"/>
  <c r="C1549" i="1"/>
  <c r="G1549" i="1" s="1"/>
  <c r="I1549" i="1" s="1"/>
  <c r="D1548" i="1"/>
  <c r="G1548" i="1" s="1"/>
  <c r="C1548" i="1"/>
  <c r="H1547" i="1"/>
  <c r="G1547" i="1"/>
  <c r="D1547" i="1"/>
  <c r="C1547" i="1"/>
  <c r="J1547" i="1" s="1"/>
  <c r="J1546" i="1"/>
  <c r="D1546" i="1"/>
  <c r="C1546" i="1"/>
  <c r="H1545" i="1"/>
  <c r="G1545" i="1"/>
  <c r="D1545" i="1"/>
  <c r="J1545" i="1" s="1"/>
  <c r="C1545" i="1"/>
  <c r="J1544" i="1"/>
  <c r="D1544" i="1"/>
  <c r="C1544" i="1"/>
  <c r="H1543" i="1"/>
  <c r="G1543" i="1"/>
  <c r="D1543" i="1"/>
  <c r="J1543" i="1" s="1"/>
  <c r="C1543" i="1"/>
  <c r="J1542" i="1"/>
  <c r="D1542" i="1"/>
  <c r="C1542" i="1"/>
  <c r="H1541" i="1"/>
  <c r="G1541" i="1"/>
  <c r="D1541" i="1"/>
  <c r="J1541" i="1" s="1"/>
  <c r="C1541" i="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D1514" i="1"/>
  <c r="D1513" i="1"/>
  <c r="C1513" i="1"/>
  <c r="H1512" i="1"/>
  <c r="G1512" i="1"/>
  <c r="D1512" i="1"/>
  <c r="C1512"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C1390" i="1"/>
  <c r="G1390" i="1" s="1"/>
  <c r="D1389" i="1"/>
  <c r="C1389" i="1"/>
  <c r="D1388" i="1"/>
  <c r="C1388" i="1"/>
  <c r="D1387" i="1"/>
  <c r="C1387" i="1"/>
  <c r="D1386" i="1"/>
  <c r="C1386" i="1"/>
  <c r="H1386" i="1" s="1"/>
  <c r="D1385" i="1"/>
  <c r="C1385" i="1"/>
  <c r="D1384" i="1"/>
  <c r="C1384" i="1"/>
  <c r="H1384" i="1" s="1"/>
  <c r="D1383" i="1"/>
  <c r="G1383" i="1" s="1"/>
  <c r="C1383" i="1"/>
  <c r="D1382" i="1"/>
  <c r="G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C1306" i="1"/>
  <c r="H1306" i="1" s="1"/>
  <c r="D1305" i="1"/>
  <c r="C1305" i="1"/>
  <c r="H1304" i="1"/>
  <c r="G1304" i="1"/>
  <c r="D1304" i="1"/>
  <c r="C1304" i="1"/>
  <c r="H1303" i="1"/>
  <c r="G1303" i="1"/>
  <c r="D1303" i="1"/>
  <c r="C1303" i="1"/>
  <c r="G1302" i="1"/>
  <c r="D1302" i="1"/>
  <c r="H1302" i="1" s="1"/>
  <c r="C1302"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G1292" i="1" s="1"/>
  <c r="D1291" i="1"/>
  <c r="C1291" i="1"/>
  <c r="H1290" i="1"/>
  <c r="G1290" i="1"/>
  <c r="D1290" i="1"/>
  <c r="C1290" i="1"/>
  <c r="H1289" i="1"/>
  <c r="G1289" i="1"/>
  <c r="D1289" i="1"/>
  <c r="C1289" i="1"/>
  <c r="D1288" i="1"/>
  <c r="G1288" i="1" s="1"/>
  <c r="C1288"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D1279" i="1"/>
  <c r="C1279" i="1"/>
  <c r="H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G1265" i="1"/>
  <c r="D1265" i="1"/>
  <c r="H1265" i="1" s="1"/>
  <c r="C1265" i="1"/>
  <c r="C1264" i="1"/>
  <c r="H1263" i="1"/>
  <c r="G1263" i="1"/>
  <c r="D1263" i="1"/>
  <c r="C1263" i="1"/>
  <c r="H1262" i="1"/>
  <c r="G1262" i="1"/>
  <c r="D1262" i="1"/>
  <c r="C1262" i="1"/>
  <c r="H1261" i="1"/>
  <c r="G1261" i="1"/>
  <c r="D1261" i="1"/>
  <c r="C1261" i="1"/>
  <c r="H1260" i="1"/>
  <c r="G1260" i="1"/>
  <c r="D1260" i="1"/>
  <c r="C1260" i="1"/>
  <c r="H1258" i="1"/>
  <c r="G1258" i="1"/>
  <c r="D1258" i="1"/>
  <c r="C1258" i="1"/>
  <c r="D1257" i="1"/>
  <c r="G1257" i="1" s="1"/>
  <c r="C1257" i="1"/>
  <c r="D1256" i="1"/>
  <c r="G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7" i="1"/>
  <c r="G1187" i="1"/>
  <c r="D1187" i="1"/>
  <c r="C1187" i="1"/>
  <c r="H1186" i="1"/>
  <c r="G1186" i="1"/>
  <c r="D1186" i="1"/>
  <c r="C1186" i="1"/>
  <c r="D1185" i="1"/>
  <c r="G1185" i="1" s="1"/>
  <c r="C1185" i="1"/>
  <c r="D1184" i="1"/>
  <c r="G1184" i="1" s="1"/>
  <c r="C1184" i="1"/>
  <c r="D1183" i="1"/>
  <c r="G1183" i="1" s="1"/>
  <c r="C1183"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G1169" i="1" s="1"/>
  <c r="C1169" i="1"/>
  <c r="H1168" i="1"/>
  <c r="G1168" i="1"/>
  <c r="D1168" i="1"/>
  <c r="C1168" i="1"/>
  <c r="H1167" i="1"/>
  <c r="G1167" i="1"/>
  <c r="D1167" i="1"/>
  <c r="C1167" i="1"/>
  <c r="G1166" i="1"/>
  <c r="D1166" i="1"/>
  <c r="H1166" i="1" s="1"/>
  <c r="C1166" i="1"/>
  <c r="D1165" i="1"/>
  <c r="G1165" i="1" s="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C1093" i="1"/>
  <c r="D1092" i="1"/>
  <c r="H1092" i="1" s="1"/>
  <c r="C1092" i="1"/>
  <c r="H1091" i="1"/>
  <c r="G1091" i="1"/>
  <c r="D1091" i="1"/>
  <c r="C1091" i="1"/>
  <c r="H1090" i="1"/>
  <c r="G1090" i="1"/>
  <c r="D1090" i="1"/>
  <c r="C1090" i="1"/>
  <c r="D1089" i="1"/>
  <c r="H1089" i="1" s="1"/>
  <c r="C1089" i="1"/>
  <c r="H1088" i="1"/>
  <c r="G1088" i="1"/>
  <c r="D1088" i="1"/>
  <c r="C1088" i="1"/>
  <c r="H1087" i="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G1059" i="1"/>
  <c r="D1059" i="1"/>
  <c r="H1059" i="1" s="1"/>
  <c r="C1059" i="1"/>
  <c r="H1058" i="1"/>
  <c r="G1058" i="1"/>
  <c r="D1058" i="1"/>
  <c r="C1058" i="1"/>
  <c r="H1057" i="1"/>
  <c r="G1057" i="1"/>
  <c r="C1057" i="1"/>
  <c r="H1056" i="1"/>
  <c r="G1056" i="1"/>
  <c r="D1056" i="1"/>
  <c r="C1056" i="1"/>
  <c r="G1055" i="1"/>
  <c r="D1055" i="1"/>
  <c r="H1055" i="1" s="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D1034" i="1"/>
  <c r="D1033" i="1"/>
  <c r="G1033" i="1" s="1"/>
  <c r="C1033" i="1"/>
  <c r="H1032" i="1"/>
  <c r="G1032" i="1"/>
  <c r="D1032" i="1"/>
  <c r="C1032" i="1"/>
  <c r="D1031" i="1"/>
  <c r="G1031" i="1" s="1"/>
  <c r="C1031" i="1"/>
  <c r="D1030" i="1"/>
  <c r="G1030" i="1" s="1"/>
  <c r="C1030" i="1"/>
  <c r="D1029" i="1"/>
  <c r="G1029" i="1" s="1"/>
  <c r="C1029" i="1"/>
  <c r="G1028" i="1"/>
  <c r="D1028" i="1"/>
  <c r="H1028" i="1" s="1"/>
  <c r="C1028" i="1"/>
  <c r="D1027" i="1"/>
  <c r="H1027" i="1" s="1"/>
  <c r="C1027" i="1"/>
  <c r="G1026" i="1"/>
  <c r="D1026" i="1"/>
  <c r="H1026" i="1" s="1"/>
  <c r="C1026" i="1"/>
  <c r="D1025" i="1"/>
  <c r="H1025" i="1" s="1"/>
  <c r="C1025" i="1"/>
  <c r="D1023" i="1"/>
  <c r="H1023" i="1" s="1"/>
  <c r="C1023" i="1"/>
  <c r="H1022" i="1"/>
  <c r="G1022" i="1"/>
  <c r="D1022" i="1"/>
  <c r="C1022" i="1"/>
  <c r="H1021" i="1"/>
  <c r="G1021" i="1"/>
  <c r="D1021" i="1"/>
  <c r="C1021" i="1"/>
  <c r="G1020" i="1"/>
  <c r="D1020" i="1"/>
  <c r="H1020" i="1" s="1"/>
  <c r="C1020" i="1"/>
  <c r="D1019" i="1"/>
  <c r="G1019" i="1" s="1"/>
  <c r="C1019" i="1"/>
  <c r="C1018" i="1"/>
  <c r="H1016" i="1"/>
  <c r="G1016" i="1"/>
  <c r="D1016" i="1"/>
  <c r="C1016" i="1"/>
  <c r="H1015" i="1"/>
  <c r="G1015" i="1"/>
  <c r="D1015" i="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G648" i="1"/>
  <c r="D648" i="1"/>
  <c r="H648" i="1" s="1"/>
  <c r="C648" i="1"/>
  <c r="H647" i="1"/>
  <c r="G647" i="1"/>
  <c r="D647" i="1"/>
  <c r="C647" i="1"/>
  <c r="H646" i="1"/>
  <c r="G646" i="1"/>
  <c r="D646" i="1"/>
  <c r="C646" i="1"/>
  <c r="H645" i="1"/>
  <c r="G645" i="1"/>
  <c r="D645" i="1"/>
  <c r="C645"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D591" i="1"/>
  <c r="H590" i="1"/>
  <c r="G590" i="1"/>
  <c r="D590" i="1"/>
  <c r="C590" i="1"/>
  <c r="H589" i="1"/>
  <c r="G589" i="1"/>
  <c r="D589" i="1"/>
  <c r="C589" i="1"/>
  <c r="D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C503" i="1"/>
  <c r="H502" i="1"/>
  <c r="G502" i="1"/>
  <c r="D502" i="1"/>
  <c r="C502" i="1"/>
  <c r="H501" i="1"/>
  <c r="G501"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3" i="1"/>
  <c r="G472" i="1"/>
  <c r="D472" i="1"/>
  <c r="H472" i="1" s="1"/>
  <c r="C472" i="1"/>
  <c r="D471" i="1"/>
  <c r="H471" i="1" s="1"/>
  <c r="C471" i="1"/>
  <c r="D470" i="1"/>
  <c r="D469" i="1"/>
  <c r="C469" i="1"/>
  <c r="D468" i="1"/>
  <c r="C468" i="1"/>
  <c r="D467" i="1"/>
  <c r="C467" i="1"/>
  <c r="D466" i="1"/>
  <c r="C466" i="1"/>
  <c r="D465" i="1"/>
  <c r="C465" i="1"/>
  <c r="D464" i="1"/>
  <c r="C464" i="1"/>
  <c r="D463" i="1"/>
  <c r="C463" i="1"/>
  <c r="D462" i="1"/>
  <c r="C462"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D422" i="1"/>
  <c r="G422" i="1" s="1"/>
  <c r="C422" i="1"/>
  <c r="D421" i="1"/>
  <c r="G421" i="1" s="1"/>
  <c r="C421" i="1"/>
  <c r="D416" i="1"/>
  <c r="G416" i="1" s="1"/>
  <c r="C416" i="1"/>
  <c r="G415" i="1"/>
  <c r="D415" i="1"/>
  <c r="C415" i="1"/>
  <c r="H415" i="1" s="1"/>
  <c r="D414" i="1"/>
  <c r="G414" i="1" s="1"/>
  <c r="C414" i="1"/>
  <c r="G411" i="1"/>
  <c r="D411" i="1"/>
  <c r="C411" i="1"/>
  <c r="H411" i="1" s="1"/>
  <c r="D410" i="1"/>
  <c r="G410" i="1" s="1"/>
  <c r="C410" i="1"/>
  <c r="G409" i="1"/>
  <c r="D409" i="1"/>
  <c r="C409" i="1"/>
  <c r="H409" i="1" s="1"/>
  <c r="D408" i="1"/>
  <c r="G408" i="1" s="1"/>
  <c r="C408" i="1"/>
  <c r="G407" i="1"/>
  <c r="D407" i="1"/>
  <c r="C407" i="1"/>
  <c r="H407" i="1" s="1"/>
  <c r="D406" i="1"/>
  <c r="G406" i="1" s="1"/>
  <c r="C406" i="1"/>
  <c r="G405" i="1"/>
  <c r="D405" i="1"/>
  <c r="C405" i="1"/>
  <c r="H405" i="1" s="1"/>
  <c r="D404" i="1"/>
  <c r="G404" i="1" s="1"/>
  <c r="C404" i="1"/>
  <c r="G403" i="1"/>
  <c r="D403" i="1"/>
  <c r="C403" i="1"/>
  <c r="H403" i="1" s="1"/>
  <c r="D402" i="1"/>
  <c r="G402" i="1" s="1"/>
  <c r="C402" i="1"/>
  <c r="D401" i="1"/>
  <c r="G400" i="1"/>
  <c r="D400" i="1"/>
  <c r="C400" i="1"/>
  <c r="H400" i="1" s="1"/>
  <c r="D399" i="1"/>
  <c r="G399" i="1" s="1"/>
  <c r="C399" i="1"/>
  <c r="G398" i="1"/>
  <c r="D398" i="1"/>
  <c r="C398" i="1"/>
  <c r="H398" i="1" s="1"/>
  <c r="D397" i="1"/>
  <c r="G397" i="1" s="1"/>
  <c r="C397" i="1"/>
  <c r="G396" i="1"/>
  <c r="D396" i="1"/>
  <c r="C396" i="1"/>
  <c r="H396" i="1" s="1"/>
  <c r="D395" i="1"/>
  <c r="G395" i="1" s="1"/>
  <c r="C395" i="1"/>
  <c r="G394" i="1"/>
  <c r="D394" i="1"/>
  <c r="C394" i="1"/>
  <c r="H394" i="1" s="1"/>
  <c r="D393" i="1"/>
  <c r="G393" i="1" s="1"/>
  <c r="C393" i="1"/>
  <c r="G392" i="1"/>
  <c r="D392" i="1"/>
  <c r="C392" i="1"/>
  <c r="H392" i="1" s="1"/>
  <c r="D391" i="1"/>
  <c r="G391" i="1" s="1"/>
  <c r="C391" i="1"/>
  <c r="G390" i="1"/>
  <c r="D390" i="1"/>
  <c r="C390" i="1"/>
  <c r="H390" i="1" s="1"/>
  <c r="D389" i="1"/>
  <c r="G389" i="1" s="1"/>
  <c r="C389" i="1"/>
  <c r="D388" i="1"/>
  <c r="G388" i="1" s="1"/>
  <c r="C388" i="1"/>
  <c r="D387" i="1"/>
  <c r="G387" i="1" s="1"/>
  <c r="C387" i="1"/>
  <c r="G386" i="1"/>
  <c r="D386" i="1"/>
  <c r="C386" i="1"/>
  <c r="H386" i="1" s="1"/>
  <c r="D385" i="1"/>
  <c r="G385" i="1" s="1"/>
  <c r="C385" i="1"/>
  <c r="G384" i="1"/>
  <c r="D384" i="1"/>
  <c r="C384" i="1"/>
  <c r="H384" i="1" s="1"/>
  <c r="D383" i="1"/>
  <c r="G383" i="1" s="1"/>
  <c r="C383" i="1"/>
  <c r="G382" i="1"/>
  <c r="D382" i="1"/>
  <c r="C382" i="1"/>
  <c r="H382" i="1" s="1"/>
  <c r="D381" i="1"/>
  <c r="G381" i="1" s="1"/>
  <c r="C381" i="1"/>
  <c r="D380" i="1"/>
  <c r="G380" i="1" s="1"/>
  <c r="C380" i="1"/>
  <c r="D379" i="1"/>
  <c r="G379" i="1" s="1"/>
  <c r="C379" i="1"/>
  <c r="G378" i="1"/>
  <c r="D378" i="1"/>
  <c r="C378" i="1"/>
  <c r="H378" i="1" s="1"/>
  <c r="D377" i="1"/>
  <c r="G377" i="1" s="1"/>
  <c r="C377" i="1"/>
  <c r="G376" i="1"/>
  <c r="D376" i="1"/>
  <c r="C376" i="1"/>
  <c r="H376" i="1" s="1"/>
  <c r="D375" i="1"/>
  <c r="G375" i="1" s="1"/>
  <c r="C375" i="1"/>
  <c r="D374" i="1"/>
  <c r="G374" i="1" s="1"/>
  <c r="C374" i="1"/>
  <c r="D373" i="1"/>
  <c r="G373" i="1" s="1"/>
  <c r="C373" i="1"/>
  <c r="G372" i="1"/>
  <c r="D372" i="1"/>
  <c r="C372" i="1"/>
  <c r="H372" i="1" s="1"/>
  <c r="D371" i="1"/>
  <c r="G371" i="1" s="1"/>
  <c r="C371" i="1"/>
  <c r="G370" i="1"/>
  <c r="D370" i="1"/>
  <c r="C370" i="1"/>
  <c r="H370" i="1" s="1"/>
  <c r="D369" i="1"/>
  <c r="G369" i="1" s="1"/>
  <c r="C369" i="1"/>
  <c r="G367" i="1"/>
  <c r="D367" i="1"/>
  <c r="C367" i="1"/>
  <c r="H367" i="1" s="1"/>
  <c r="D366" i="1"/>
  <c r="G366" i="1" s="1"/>
  <c r="C366" i="1"/>
  <c r="G365" i="1"/>
  <c r="D365" i="1"/>
  <c r="C365" i="1"/>
  <c r="H365" i="1" s="1"/>
  <c r="D364" i="1"/>
  <c r="G364" i="1" s="1"/>
  <c r="C364" i="1"/>
  <c r="G363" i="1"/>
  <c r="D363" i="1"/>
  <c r="C363" i="1"/>
  <c r="H363" i="1" s="1"/>
  <c r="D362" i="1"/>
  <c r="G362" i="1" s="1"/>
  <c r="C362" i="1"/>
  <c r="G361" i="1"/>
  <c r="D361" i="1"/>
  <c r="C361" i="1"/>
  <c r="H361" i="1" s="1"/>
  <c r="D360" i="1"/>
  <c r="G360" i="1" s="1"/>
  <c r="C360" i="1"/>
  <c r="G359" i="1"/>
  <c r="D359" i="1"/>
  <c r="C359" i="1"/>
  <c r="H359" i="1" s="1"/>
  <c r="D358" i="1"/>
  <c r="G358" i="1" s="1"/>
  <c r="C358" i="1"/>
  <c r="G357" i="1"/>
  <c r="D357" i="1"/>
  <c r="C357" i="1"/>
  <c r="H357" i="1" s="1"/>
  <c r="D356" i="1"/>
  <c r="G356" i="1" s="1"/>
  <c r="C356" i="1"/>
  <c r="G354" i="1"/>
  <c r="D354" i="1"/>
  <c r="C354" i="1"/>
  <c r="H354" i="1" s="1"/>
  <c r="D353" i="1"/>
  <c r="G353" i="1" s="1"/>
  <c r="C353" i="1"/>
  <c r="G352" i="1"/>
  <c r="D352" i="1"/>
  <c r="C352" i="1"/>
  <c r="H352" i="1" s="1"/>
  <c r="D351" i="1"/>
  <c r="G351" i="1" s="1"/>
  <c r="C351" i="1"/>
  <c r="G350" i="1"/>
  <c r="D350" i="1"/>
  <c r="C350" i="1"/>
  <c r="H350" i="1" s="1"/>
  <c r="D349" i="1"/>
  <c r="D348" i="1"/>
  <c r="G348" i="1" s="1"/>
  <c r="C348" i="1"/>
  <c r="G347" i="1"/>
  <c r="D347" i="1"/>
  <c r="C347" i="1"/>
  <c r="H347" i="1" s="1"/>
  <c r="D346" i="1"/>
  <c r="G346" i="1" s="1"/>
  <c r="C346" i="1"/>
  <c r="G345" i="1"/>
  <c r="D345" i="1"/>
  <c r="C345" i="1"/>
  <c r="H345" i="1" s="1"/>
  <c r="D344" i="1"/>
  <c r="G344" i="1" s="1"/>
  <c r="C344" i="1"/>
  <c r="G343" i="1"/>
  <c r="D343" i="1"/>
  <c r="C343" i="1"/>
  <c r="H343" i="1" s="1"/>
  <c r="D342" i="1"/>
  <c r="G342" i="1" s="1"/>
  <c r="C342" i="1"/>
  <c r="G341" i="1"/>
  <c r="D341" i="1"/>
  <c r="C341" i="1"/>
  <c r="H341" i="1" s="1"/>
  <c r="D340" i="1"/>
  <c r="G340" i="1" s="1"/>
  <c r="C340" i="1"/>
  <c r="G339" i="1"/>
  <c r="D339" i="1"/>
  <c r="C339" i="1"/>
  <c r="H339" i="1" s="1"/>
  <c r="D338" i="1"/>
  <c r="G338" i="1" s="1"/>
  <c r="C338" i="1"/>
  <c r="G337" i="1"/>
  <c r="D337" i="1"/>
  <c r="C337" i="1"/>
  <c r="H337" i="1" s="1"/>
  <c r="D336" i="1"/>
  <c r="G336" i="1" s="1"/>
  <c r="C336" i="1"/>
  <c r="G335" i="1"/>
  <c r="D335" i="1"/>
  <c r="C335" i="1"/>
  <c r="H335" i="1" s="1"/>
  <c r="D334" i="1"/>
  <c r="G334" i="1" s="1"/>
  <c r="C334" i="1"/>
  <c r="G333" i="1"/>
  <c r="D333" i="1"/>
  <c r="C333" i="1"/>
  <c r="H333" i="1" s="1"/>
  <c r="D332" i="1"/>
  <c r="G332" i="1" s="1"/>
  <c r="C332" i="1"/>
  <c r="G331" i="1"/>
  <c r="D331" i="1"/>
  <c r="C331" i="1"/>
  <c r="H331" i="1" s="1"/>
  <c r="D330" i="1"/>
  <c r="G330" i="1" s="1"/>
  <c r="C330" i="1"/>
  <c r="G329" i="1"/>
  <c r="D329" i="1"/>
  <c r="C329" i="1"/>
  <c r="H329" i="1" s="1"/>
  <c r="D328" i="1"/>
  <c r="G328" i="1" s="1"/>
  <c r="C328" i="1"/>
  <c r="G327" i="1"/>
  <c r="D327" i="1"/>
  <c r="C327" i="1"/>
  <c r="H327" i="1" s="1"/>
  <c r="D326" i="1"/>
  <c r="G326" i="1" s="1"/>
  <c r="C326" i="1"/>
  <c r="G325" i="1"/>
  <c r="D325" i="1"/>
  <c r="C325" i="1"/>
  <c r="H325" i="1" s="1"/>
  <c r="D324" i="1"/>
  <c r="G324" i="1" s="1"/>
  <c r="C324" i="1"/>
  <c r="G323" i="1"/>
  <c r="D323" i="1"/>
  <c r="C323" i="1"/>
  <c r="H323" i="1" s="1"/>
  <c r="D322" i="1"/>
  <c r="G322" i="1" s="1"/>
  <c r="C322" i="1"/>
  <c r="G321" i="1"/>
  <c r="D321" i="1"/>
  <c r="C321" i="1"/>
  <c r="H321" i="1" s="1"/>
  <c r="D320" i="1"/>
  <c r="G320" i="1" s="1"/>
  <c r="C320" i="1"/>
  <c r="G319" i="1"/>
  <c r="D319" i="1"/>
  <c r="C319" i="1"/>
  <c r="H319" i="1" s="1"/>
  <c r="D318" i="1"/>
  <c r="G318" i="1" s="1"/>
  <c r="C318" i="1"/>
  <c r="G317" i="1"/>
  <c r="D317" i="1"/>
  <c r="C317" i="1"/>
  <c r="H317" i="1" s="1"/>
  <c r="D316" i="1"/>
  <c r="D315" i="1"/>
  <c r="G315" i="1" s="1"/>
  <c r="C315" i="1"/>
  <c r="G314" i="1"/>
  <c r="D314" i="1"/>
  <c r="C314" i="1"/>
  <c r="H314" i="1" s="1"/>
  <c r="D313" i="1"/>
  <c r="G313" i="1" s="1"/>
  <c r="C313" i="1"/>
  <c r="G312" i="1"/>
  <c r="D312" i="1"/>
  <c r="C312" i="1"/>
  <c r="H312" i="1" s="1"/>
  <c r="D311" i="1"/>
  <c r="G311" i="1" s="1"/>
  <c r="C311" i="1"/>
  <c r="G310" i="1"/>
  <c r="D310" i="1"/>
  <c r="C310" i="1"/>
  <c r="H310" i="1" s="1"/>
  <c r="D309" i="1"/>
  <c r="G309" i="1" s="1"/>
  <c r="C309" i="1"/>
  <c r="G308" i="1"/>
  <c r="D308" i="1"/>
  <c r="C308" i="1"/>
  <c r="H308" i="1" s="1"/>
  <c r="D307" i="1"/>
  <c r="G307" i="1" s="1"/>
  <c r="C307" i="1"/>
  <c r="G306" i="1"/>
  <c r="D306" i="1"/>
  <c r="C306" i="1"/>
  <c r="H306" i="1" s="1"/>
  <c r="D305" i="1"/>
  <c r="G305" i="1" s="1"/>
  <c r="C305" i="1"/>
  <c r="G304" i="1"/>
  <c r="D304" i="1"/>
  <c r="C304" i="1"/>
  <c r="H304" i="1" s="1"/>
  <c r="D302" i="1"/>
  <c r="G302" i="1" s="1"/>
  <c r="C302" i="1"/>
  <c r="G301" i="1"/>
  <c r="D301" i="1"/>
  <c r="C301" i="1"/>
  <c r="H301" i="1" s="1"/>
  <c r="D300" i="1"/>
  <c r="G300" i="1" s="1"/>
  <c r="C300" i="1"/>
  <c r="G299" i="1"/>
  <c r="D299" i="1"/>
  <c r="C299" i="1"/>
  <c r="D298" i="1"/>
  <c r="G298" i="1" s="1"/>
  <c r="C298" i="1"/>
  <c r="D294" i="1"/>
  <c r="C294" i="1"/>
  <c r="D293" i="1"/>
  <c r="C293" i="1"/>
  <c r="G292" i="1"/>
  <c r="D292" i="1"/>
  <c r="C292" i="1"/>
  <c r="H292" i="1" s="1"/>
  <c r="D291" i="1"/>
  <c r="G291" i="1" s="1"/>
  <c r="C291" i="1"/>
  <c r="D290" i="1"/>
  <c r="C290" i="1"/>
  <c r="D289" i="1"/>
  <c r="C289" i="1"/>
  <c r="G288" i="1"/>
  <c r="D288" i="1"/>
  <c r="C288" i="1"/>
  <c r="H288" i="1" s="1"/>
  <c r="D287" i="1"/>
  <c r="G287" i="1" s="1"/>
  <c r="C287" i="1"/>
  <c r="D286" i="1"/>
  <c r="C286" i="1"/>
  <c r="D285" i="1"/>
  <c r="C285" i="1"/>
  <c r="G284" i="1"/>
  <c r="D284" i="1"/>
  <c r="C284" i="1"/>
  <c r="H284" i="1" s="1"/>
  <c r="D283" i="1"/>
  <c r="G283" i="1" s="1"/>
  <c r="C283" i="1"/>
  <c r="D282" i="1"/>
  <c r="C282" i="1"/>
  <c r="D281" i="1"/>
  <c r="C281" i="1"/>
  <c r="G280" i="1"/>
  <c r="D280" i="1"/>
  <c r="C280" i="1"/>
  <c r="H280" i="1" s="1"/>
  <c r="D279" i="1"/>
  <c r="G279" i="1" s="1"/>
  <c r="C279" i="1"/>
  <c r="D278" i="1"/>
  <c r="C278" i="1"/>
  <c r="D277" i="1"/>
  <c r="C277" i="1"/>
  <c r="G276" i="1"/>
  <c r="D276" i="1"/>
  <c r="C276" i="1"/>
  <c r="H276" i="1" s="1"/>
  <c r="D275" i="1"/>
  <c r="G275" i="1" s="1"/>
  <c r="C275" i="1"/>
  <c r="D274" i="1"/>
  <c r="C274" i="1"/>
  <c r="D273" i="1"/>
  <c r="C273" i="1"/>
  <c r="D272" i="1"/>
  <c r="G272" i="1" s="1"/>
  <c r="C272" i="1"/>
  <c r="D271" i="1"/>
  <c r="G271" i="1" s="1"/>
  <c r="C271" i="1"/>
  <c r="C270" i="1"/>
  <c r="G268" i="1"/>
  <c r="D268" i="1"/>
  <c r="C268" i="1"/>
  <c r="H268" i="1" s="1"/>
  <c r="D267" i="1"/>
  <c r="G267" i="1" s="1"/>
  <c r="C267" i="1"/>
  <c r="D266" i="1"/>
  <c r="C266" i="1"/>
  <c r="D265" i="1"/>
  <c r="C265" i="1"/>
  <c r="G264" i="1"/>
  <c r="D264" i="1"/>
  <c r="C264" i="1"/>
  <c r="H264" i="1" s="1"/>
  <c r="D263" i="1"/>
  <c r="G263" i="1" s="1"/>
  <c r="C263" i="1"/>
  <c r="D262" i="1"/>
  <c r="C262" i="1"/>
  <c r="D261" i="1"/>
  <c r="C261" i="1"/>
  <c r="G260" i="1"/>
  <c r="D260" i="1"/>
  <c r="C260" i="1"/>
  <c r="H260" i="1" s="1"/>
  <c r="D259" i="1"/>
  <c r="G259" i="1" s="1"/>
  <c r="C259" i="1"/>
  <c r="D258" i="1"/>
  <c r="C258" i="1"/>
  <c r="D257" i="1"/>
  <c r="C257" i="1"/>
  <c r="G256" i="1"/>
  <c r="D256" i="1"/>
  <c r="C256" i="1"/>
  <c r="H256" i="1" s="1"/>
  <c r="D255" i="1"/>
  <c r="G255" i="1" s="1"/>
  <c r="C255" i="1"/>
  <c r="D254" i="1"/>
  <c r="C254" i="1"/>
  <c r="D253" i="1"/>
  <c r="C253" i="1"/>
  <c r="G252" i="1"/>
  <c r="D252" i="1"/>
  <c r="C252" i="1"/>
  <c r="H252" i="1" s="1"/>
  <c r="D251" i="1"/>
  <c r="G251" i="1" s="1"/>
  <c r="C251" i="1"/>
  <c r="G250" i="1"/>
  <c r="D250" i="1"/>
  <c r="C250" i="1"/>
  <c r="H250" i="1" s="1"/>
  <c r="D249" i="1"/>
  <c r="C249" i="1"/>
  <c r="D248" i="1"/>
  <c r="C248" i="1"/>
  <c r="H248" i="1" s="1"/>
  <c r="D247" i="1"/>
  <c r="G247" i="1" s="1"/>
  <c r="C247" i="1"/>
  <c r="D246" i="1"/>
  <c r="C246" i="1"/>
  <c r="H246" i="1" s="1"/>
  <c r="D245" i="1"/>
  <c r="C245" i="1"/>
  <c r="G244" i="1"/>
  <c r="D244" i="1"/>
  <c r="C244" i="1"/>
  <c r="H244" i="1" s="1"/>
  <c r="D243" i="1"/>
  <c r="G243" i="1" s="1"/>
  <c r="C243" i="1"/>
  <c r="G242" i="1"/>
  <c r="D242" i="1"/>
  <c r="C242" i="1"/>
  <c r="H242" i="1" s="1"/>
  <c r="D241" i="1"/>
  <c r="C241" i="1"/>
  <c r="D240" i="1"/>
  <c r="C240" i="1"/>
  <c r="H240" i="1" s="1"/>
  <c r="D239" i="1"/>
  <c r="G239" i="1" s="1"/>
  <c r="C239" i="1"/>
  <c r="D238" i="1"/>
  <c r="C238" i="1"/>
  <c r="H238" i="1" s="1"/>
  <c r="D237" i="1"/>
  <c r="C237" i="1"/>
  <c r="G236" i="1"/>
  <c r="D236" i="1"/>
  <c r="C236" i="1"/>
  <c r="H236" i="1" s="1"/>
  <c r="D235" i="1"/>
  <c r="G235" i="1" s="1"/>
  <c r="C235" i="1"/>
  <c r="G234" i="1"/>
  <c r="D234" i="1"/>
  <c r="C234" i="1"/>
  <c r="H234" i="1" s="1"/>
  <c r="D233" i="1"/>
  <c r="C233" i="1"/>
  <c r="D232" i="1"/>
  <c r="C232" i="1"/>
  <c r="H232" i="1" s="1"/>
  <c r="D231" i="1"/>
  <c r="G231" i="1" s="1"/>
  <c r="C231" i="1"/>
  <c r="D230" i="1"/>
  <c r="C230" i="1"/>
  <c r="H230" i="1" s="1"/>
  <c r="D229" i="1"/>
  <c r="C229" i="1"/>
  <c r="G228" i="1"/>
  <c r="D228" i="1"/>
  <c r="C228" i="1"/>
  <c r="H228" i="1" s="1"/>
  <c r="D227" i="1"/>
  <c r="G227" i="1" s="1"/>
  <c r="C227" i="1"/>
  <c r="G226" i="1"/>
  <c r="D226" i="1"/>
  <c r="C226" i="1"/>
  <c r="H226" i="1" s="1"/>
  <c r="D225" i="1"/>
  <c r="C225" i="1"/>
  <c r="D224" i="1"/>
  <c r="C224" i="1"/>
  <c r="H224" i="1" s="1"/>
  <c r="D223" i="1"/>
  <c r="G223" i="1" s="1"/>
  <c r="C223" i="1"/>
  <c r="D222" i="1"/>
  <c r="C222" i="1"/>
  <c r="H222" i="1" s="1"/>
  <c r="D221" i="1"/>
  <c r="C221" i="1"/>
  <c r="G220" i="1"/>
  <c r="D220" i="1"/>
  <c r="C220" i="1"/>
  <c r="H220" i="1" s="1"/>
  <c r="D219" i="1"/>
  <c r="G219" i="1" s="1"/>
  <c r="C219" i="1"/>
  <c r="G218" i="1"/>
  <c r="D218" i="1"/>
  <c r="C218" i="1"/>
  <c r="H218" i="1" s="1"/>
  <c r="D217" i="1"/>
  <c r="C217" i="1"/>
  <c r="D216" i="1"/>
  <c r="C216" i="1"/>
  <c r="H216" i="1" s="1"/>
  <c r="D215" i="1"/>
  <c r="G215" i="1" s="1"/>
  <c r="C215" i="1"/>
  <c r="D214" i="1"/>
  <c r="C214" i="1"/>
  <c r="H214" i="1" s="1"/>
  <c r="D213" i="1"/>
  <c r="C213" i="1"/>
  <c r="C212" i="1"/>
  <c r="D211" i="1"/>
  <c r="G211" i="1" s="1"/>
  <c r="C211" i="1"/>
  <c r="G210" i="1"/>
  <c r="D210" i="1"/>
  <c r="C210" i="1"/>
  <c r="H210" i="1" s="1"/>
  <c r="D209" i="1"/>
  <c r="C209" i="1"/>
  <c r="D208" i="1"/>
  <c r="C208" i="1"/>
  <c r="H208" i="1" s="1"/>
  <c r="D207" i="1"/>
  <c r="G207" i="1" s="1"/>
  <c r="C207" i="1"/>
  <c r="D206" i="1"/>
  <c r="C206" i="1"/>
  <c r="H206" i="1" s="1"/>
  <c r="D205" i="1"/>
  <c r="C205" i="1"/>
  <c r="G204" i="1"/>
  <c r="D204" i="1"/>
  <c r="C204" i="1"/>
  <c r="H204" i="1" s="1"/>
  <c r="D203" i="1"/>
  <c r="G203" i="1" s="1"/>
  <c r="C203" i="1"/>
  <c r="G202" i="1"/>
  <c r="D202" i="1"/>
  <c r="C202" i="1"/>
  <c r="H202" i="1" s="1"/>
  <c r="D201" i="1"/>
  <c r="C201" i="1"/>
  <c r="D200" i="1"/>
  <c r="C200" i="1"/>
  <c r="H200" i="1" s="1"/>
  <c r="D199" i="1"/>
  <c r="G199" i="1" s="1"/>
  <c r="C199" i="1"/>
  <c r="D197" i="1"/>
  <c r="C197" i="1"/>
  <c r="G196" i="1"/>
  <c r="D196" i="1"/>
  <c r="C196" i="1"/>
  <c r="H196" i="1" s="1"/>
  <c r="D195" i="1"/>
  <c r="G195" i="1" s="1"/>
  <c r="C195" i="1"/>
  <c r="G194" i="1"/>
  <c r="D194" i="1"/>
  <c r="C194" i="1"/>
  <c r="H194" i="1" s="1"/>
  <c r="D193" i="1"/>
  <c r="C193" i="1"/>
  <c r="D192" i="1"/>
  <c r="C192" i="1"/>
  <c r="H192" i="1" s="1"/>
  <c r="D191" i="1"/>
  <c r="G191" i="1" s="1"/>
  <c r="C191" i="1"/>
  <c r="C190" i="1"/>
  <c r="D189" i="1"/>
  <c r="C189" i="1"/>
  <c r="G188" i="1"/>
  <c r="D188" i="1"/>
  <c r="C188" i="1"/>
  <c r="H188" i="1" s="1"/>
  <c r="D187" i="1"/>
  <c r="G187" i="1" s="1"/>
  <c r="C187" i="1"/>
  <c r="G186" i="1"/>
  <c r="D186" i="1"/>
  <c r="C186" i="1"/>
  <c r="H186" i="1" s="1"/>
  <c r="D185" i="1"/>
  <c r="C185" i="1"/>
  <c r="D184" i="1"/>
  <c r="C184" i="1"/>
  <c r="H184" i="1" s="1"/>
  <c r="D183" i="1"/>
  <c r="G183" i="1" s="1"/>
  <c r="C183" i="1"/>
  <c r="D182" i="1"/>
  <c r="C182" i="1"/>
  <c r="H182" i="1" s="1"/>
  <c r="D181" i="1"/>
  <c r="C181" i="1"/>
  <c r="G180" i="1"/>
  <c r="D180" i="1"/>
  <c r="C180" i="1"/>
  <c r="H180" i="1" s="1"/>
  <c r="D179" i="1"/>
  <c r="G179" i="1" s="1"/>
  <c r="C179" i="1"/>
  <c r="D178" i="1"/>
  <c r="G178" i="1" s="1"/>
  <c r="C178" i="1"/>
  <c r="H178" i="1" s="1"/>
  <c r="D177" i="1"/>
  <c r="C177" i="1"/>
  <c r="D176" i="1"/>
  <c r="C176" i="1"/>
  <c r="H176" i="1" s="1"/>
  <c r="D175" i="1"/>
  <c r="G175" i="1" s="1"/>
  <c r="C175" i="1"/>
  <c r="D174" i="1"/>
  <c r="C174" i="1"/>
  <c r="D173" i="1"/>
  <c r="C173" i="1"/>
  <c r="G172" i="1"/>
  <c r="D172" i="1"/>
  <c r="C172" i="1"/>
  <c r="H172" i="1" s="1"/>
  <c r="D171" i="1"/>
  <c r="G171" i="1" s="1"/>
  <c r="C171" i="1"/>
  <c r="D170" i="1"/>
  <c r="C170" i="1"/>
  <c r="H170" i="1" s="1"/>
  <c r="D169" i="1"/>
  <c r="C169" i="1"/>
  <c r="D168" i="1"/>
  <c r="C168" i="1"/>
  <c r="H168" i="1" s="1"/>
  <c r="D167" i="1"/>
  <c r="G167" i="1" s="1"/>
  <c r="C167" i="1"/>
  <c r="C166" i="1"/>
  <c r="D165" i="1"/>
  <c r="C165" i="1"/>
  <c r="D164" i="1"/>
  <c r="C164" i="1"/>
  <c r="H164" i="1" s="1"/>
  <c r="G163" i="1"/>
  <c r="D163" i="1"/>
  <c r="C163" i="1"/>
  <c r="D162" i="1"/>
  <c r="G162" i="1" s="1"/>
  <c r="C162" i="1"/>
  <c r="D161" i="1"/>
  <c r="C161" i="1"/>
  <c r="C160" i="1"/>
  <c r="D159" i="1"/>
  <c r="G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D130" i="1"/>
  <c r="G130" i="1" s="1"/>
  <c r="C130"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D93" i="1"/>
  <c r="H93" i="1" s="1"/>
  <c r="C93" i="1"/>
  <c r="D92" i="1"/>
  <c r="H92" i="1" s="1"/>
  <c r="C92" i="1"/>
  <c r="D91" i="1"/>
  <c r="H91" i="1" s="1"/>
  <c r="C91" i="1"/>
  <c r="D90" i="1"/>
  <c r="G90" i="1" s="1"/>
  <c r="C90" i="1"/>
  <c r="D89" i="1"/>
  <c r="H89" i="1" s="1"/>
  <c r="C89" i="1"/>
  <c r="D88" i="1"/>
  <c r="H88" i="1" s="1"/>
  <c r="C88" i="1"/>
  <c r="D87" i="1"/>
  <c r="G87" i="1" s="1"/>
  <c r="C87" i="1"/>
  <c r="D86" i="1"/>
  <c r="H86" i="1" s="1"/>
  <c r="C86" i="1"/>
  <c r="D85" i="1"/>
  <c r="H85" i="1" s="1"/>
  <c r="C85" i="1"/>
  <c r="D84" i="1"/>
  <c r="G84" i="1" s="1"/>
  <c r="C84" i="1"/>
  <c r="D83" i="1"/>
  <c r="H83" i="1" s="1"/>
  <c r="C83" i="1"/>
  <c r="D82" i="1"/>
  <c r="G82" i="1" s="1"/>
  <c r="C82" i="1"/>
  <c r="D81" i="1"/>
  <c r="H81" i="1" s="1"/>
  <c r="C81" i="1"/>
  <c r="D80" i="1"/>
  <c r="H80" i="1" s="1"/>
  <c r="C80" i="1"/>
  <c r="D79" i="1"/>
  <c r="G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G44" i="1"/>
  <c r="D44" i="1"/>
  <c r="C44" i="1"/>
  <c r="H43" i="1"/>
  <c r="G43" i="1"/>
  <c r="D43" i="1"/>
  <c r="C43" i="1"/>
  <c r="H42" i="1"/>
  <c r="G42" i="1"/>
  <c r="D42" i="1"/>
  <c r="C42" i="1"/>
  <c r="H41" i="1"/>
  <c r="G41" i="1"/>
  <c r="D41" i="1"/>
  <c r="C41" i="1"/>
  <c r="H40" i="1"/>
  <c r="G40" i="1"/>
  <c r="D40" i="1"/>
  <c r="C40" i="1"/>
  <c r="D39" i="1"/>
  <c r="D38" i="1"/>
  <c r="H38" i="1" s="1"/>
  <c r="C38" i="1"/>
  <c r="D37" i="1"/>
  <c r="H37" i="1" s="1"/>
  <c r="C37" i="1"/>
  <c r="D36" i="1"/>
  <c r="H36" i="1" s="1"/>
  <c r="C36" i="1"/>
  <c r="D35" i="1"/>
  <c r="H35" i="1" s="1"/>
  <c r="C35" i="1"/>
  <c r="D34" i="1"/>
  <c r="H34" i="1" s="1"/>
  <c r="C34" i="1"/>
  <c r="D33" i="1"/>
  <c r="G33" i="1" s="1"/>
  <c r="C33" i="1"/>
  <c r="D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D1556" i="1" l="1"/>
  <c r="G1305" i="1"/>
  <c r="G1152" i="1"/>
  <c r="G1306" i="1"/>
  <c r="G1339" i="1"/>
  <c r="G1563" i="1"/>
  <c r="H1340" i="1"/>
  <c r="H1383" i="1"/>
  <c r="H1382" i="1"/>
  <c r="H1305" i="1"/>
  <c r="H1264" i="1"/>
  <c r="G1264" i="1"/>
  <c r="E251" i="5"/>
  <c r="E255" i="5"/>
  <c r="D1259" i="1" s="1"/>
  <c r="H423" i="1"/>
  <c r="G423" i="1"/>
  <c r="H1256" i="1"/>
  <c r="H1257" i="1"/>
  <c r="H1198" i="1"/>
  <c r="G1251" i="1"/>
  <c r="E340" i="9"/>
  <c r="B340" i="9" s="1"/>
  <c r="H1185" i="1"/>
  <c r="H1188" i="1"/>
  <c r="H1184" i="1"/>
  <c r="H1182" i="1"/>
  <c r="H1183" i="1"/>
  <c r="F147" i="5"/>
  <c r="H1169" i="1"/>
  <c r="H1165" i="1"/>
  <c r="H1152" i="1"/>
  <c r="H1155" i="1"/>
  <c r="H1161" i="1"/>
  <c r="G1092" i="1"/>
  <c r="G1089" i="1"/>
  <c r="F82" i="5"/>
  <c r="G1085" i="1"/>
  <c r="G1076" i="1"/>
  <c r="G1078" i="1"/>
  <c r="B341" i="9"/>
  <c r="E70" i="5"/>
  <c r="D1075" i="1" s="1"/>
  <c r="H1060" i="1"/>
  <c r="G1023" i="1"/>
  <c r="E12" i="5"/>
  <c r="D1017" i="1" s="1"/>
  <c r="H1033" i="1"/>
  <c r="G1045" i="1"/>
  <c r="G1050" i="1"/>
  <c r="G1052" i="1"/>
  <c r="G1040" i="1"/>
  <c r="G1041" i="1"/>
  <c r="H1031" i="1"/>
  <c r="H1030" i="1"/>
  <c r="H1029" i="1"/>
  <c r="F19" i="5"/>
  <c r="G1027" i="1"/>
  <c r="G1025" i="1"/>
  <c r="H1018" i="1"/>
  <c r="H1019" i="1"/>
  <c r="G1014" i="1"/>
  <c r="H1288" i="1"/>
  <c r="H1281" i="1"/>
  <c r="H1287" i="1"/>
  <c r="G1291" i="1"/>
  <c r="G1311" i="1"/>
  <c r="E335" i="9"/>
  <c r="B335" i="9" s="1"/>
  <c r="H1389" i="1"/>
  <c r="H1388" i="1"/>
  <c r="H1387" i="1"/>
  <c r="H1385" i="1"/>
  <c r="G1386" i="1"/>
  <c r="G1385" i="1"/>
  <c r="G1384" i="1"/>
  <c r="G1388" i="1"/>
  <c r="G1387" i="1"/>
  <c r="G1389" i="1"/>
  <c r="H1291" i="1"/>
  <c r="H1292" i="1"/>
  <c r="G1279" i="1"/>
  <c r="G1587" i="1"/>
  <c r="H166" i="1"/>
  <c r="E296" i="9"/>
  <c r="B296" i="9" s="1"/>
  <c r="E311" i="9"/>
  <c r="B311" i="9" s="1"/>
  <c r="E329" i="9"/>
  <c r="B329" i="9" s="1"/>
  <c r="E31" i="9"/>
  <c r="B31" i="9" s="1"/>
  <c r="E36" i="9"/>
  <c r="B36" i="9" s="1"/>
  <c r="E312" i="9"/>
  <c r="B312" i="9" s="1"/>
  <c r="E326" i="9"/>
  <c r="B326" i="9" s="1"/>
  <c r="H1681" i="1"/>
  <c r="G1682" i="1"/>
  <c r="G1673" i="1"/>
  <c r="G1638" i="1"/>
  <c r="G1636" i="1"/>
  <c r="H1634" i="1"/>
  <c r="D51" i="8"/>
  <c r="C1628" i="1" s="1"/>
  <c r="G1633" i="1"/>
  <c r="G1626" i="1"/>
  <c r="G1625" i="1"/>
  <c r="D45" i="8"/>
  <c r="H1623" i="1"/>
  <c r="H1611" i="1"/>
  <c r="H1610" i="1"/>
  <c r="G1605" i="1"/>
  <c r="H1603" i="1"/>
  <c r="G1602" i="1"/>
  <c r="G1594" i="1"/>
  <c r="G1586" i="1"/>
  <c r="E324" i="9"/>
  <c r="B324" i="9" s="1"/>
  <c r="E307" i="9"/>
  <c r="B307" i="9" s="1"/>
  <c r="E327" i="9"/>
  <c r="B327" i="9" s="1"/>
  <c r="H1513" i="1"/>
  <c r="G636" i="1"/>
  <c r="H635" i="1"/>
  <c r="H421" i="1"/>
  <c r="H299" i="1"/>
  <c r="F426" i="4"/>
  <c r="E647" i="4"/>
  <c r="D641" i="1" s="1"/>
  <c r="F115" i="6"/>
  <c r="G1513" i="1"/>
  <c r="G737" i="1"/>
  <c r="E37" i="9"/>
  <c r="B37" i="9" s="1"/>
  <c r="E320" i="9"/>
  <c r="B320" i="9" s="1"/>
  <c r="E57" i="9"/>
  <c r="B57" i="9" s="1"/>
  <c r="F244" i="9"/>
  <c r="B244" i="9" s="1"/>
  <c r="G719" i="1"/>
  <c r="G717" i="1"/>
  <c r="G679" i="1"/>
  <c r="H388" i="1"/>
  <c r="H380" i="1"/>
  <c r="H374" i="1"/>
  <c r="E373" i="4"/>
  <c r="D368" i="1" s="1"/>
  <c r="E648" i="4"/>
  <c r="D642" i="1" s="1"/>
  <c r="H272" i="1"/>
  <c r="F274" i="4"/>
  <c r="F269" i="4"/>
  <c r="E202" i="4"/>
  <c r="D198" i="1" s="1"/>
  <c r="H212" i="1"/>
  <c r="F216" i="4"/>
  <c r="H190" i="1"/>
  <c r="E53" i="9"/>
  <c r="B53" i="9" s="1"/>
  <c r="F240" i="9"/>
  <c r="H174" i="1"/>
  <c r="E52" i="9"/>
  <c r="B52" i="9" s="1"/>
  <c r="F238" i="9"/>
  <c r="F170" i="4"/>
  <c r="E49" i="9"/>
  <c r="B49" i="9" s="1"/>
  <c r="E48" i="9"/>
  <c r="B48" i="9" s="1"/>
  <c r="E153" i="4"/>
  <c r="D149" i="1" s="1"/>
  <c r="H149" i="1" s="1"/>
  <c r="H131" i="1"/>
  <c r="H130" i="1"/>
  <c r="F135" i="4"/>
  <c r="H125" i="1"/>
  <c r="G121" i="1"/>
  <c r="H121" i="1"/>
  <c r="H122" i="1"/>
  <c r="H108" i="1"/>
  <c r="F236" i="9"/>
  <c r="B236" i="9" s="1"/>
  <c r="E49" i="4"/>
  <c r="D45" i="1" s="1"/>
  <c r="F68" i="4"/>
  <c r="G34" i="1"/>
  <c r="G80" i="1"/>
  <c r="G83" i="1"/>
  <c r="G86" i="1"/>
  <c r="G88" i="1"/>
  <c r="G91" i="1"/>
  <c r="G92" i="1"/>
  <c r="G93" i="1"/>
  <c r="H258" i="1"/>
  <c r="G258" i="1"/>
  <c r="H282" i="1"/>
  <c r="G282" i="1"/>
  <c r="H462" i="1"/>
  <c r="G462" i="1"/>
  <c r="H464" i="1"/>
  <c r="G464" i="1"/>
  <c r="H466" i="1"/>
  <c r="G466" i="1"/>
  <c r="H468" i="1"/>
  <c r="G468" i="1"/>
  <c r="F36" i="4"/>
  <c r="C32" i="1"/>
  <c r="F58" i="4"/>
  <c r="C54" i="1"/>
  <c r="F83" i="4"/>
  <c r="E82" i="4"/>
  <c r="D78" i="1" s="1"/>
  <c r="F98" i="4"/>
  <c r="D82" i="4"/>
  <c r="C94" i="1"/>
  <c r="H278" i="1"/>
  <c r="G278" i="1"/>
  <c r="H294" i="1"/>
  <c r="G294" i="1"/>
  <c r="G35" i="1"/>
  <c r="G36" i="1"/>
  <c r="G37" i="1"/>
  <c r="G38" i="1"/>
  <c r="G81" i="1"/>
  <c r="G85" i="1"/>
  <c r="G89" i="1"/>
  <c r="G5" i="1"/>
  <c r="G7" i="1"/>
  <c r="G10" i="1"/>
  <c r="G12" i="1"/>
  <c r="G15" i="1"/>
  <c r="G17" i="1"/>
  <c r="G20" i="1"/>
  <c r="G22" i="1"/>
  <c r="G23" i="1"/>
  <c r="G25" i="1"/>
  <c r="G26" i="1"/>
  <c r="G27" i="1"/>
  <c r="G28" i="1"/>
  <c r="G29" i="1"/>
  <c r="G30" i="1"/>
  <c r="G31" i="1"/>
  <c r="H33" i="1"/>
  <c r="G55" i="1"/>
  <c r="G56" i="1"/>
  <c r="G57" i="1"/>
  <c r="G58" i="1"/>
  <c r="G59" i="1"/>
  <c r="G60" i="1"/>
  <c r="G61" i="1"/>
  <c r="G62" i="1"/>
  <c r="G63" i="1"/>
  <c r="G64" i="1"/>
  <c r="G65" i="1"/>
  <c r="G66" i="1"/>
  <c r="G67" i="1"/>
  <c r="G68" i="1"/>
  <c r="G69" i="1"/>
  <c r="G70" i="1"/>
  <c r="G71" i="1"/>
  <c r="G72" i="1"/>
  <c r="G73" i="1"/>
  <c r="G74" i="1"/>
  <c r="G75" i="1"/>
  <c r="G76" i="1"/>
  <c r="G77" i="1"/>
  <c r="H79" i="1"/>
  <c r="H82" i="1"/>
  <c r="H84" i="1"/>
  <c r="H87" i="1"/>
  <c r="H90" i="1"/>
  <c r="G150" i="1"/>
  <c r="G151" i="1"/>
  <c r="G152" i="1"/>
  <c r="G153" i="1"/>
  <c r="G154" i="1"/>
  <c r="G155" i="1"/>
  <c r="G156" i="1"/>
  <c r="G157" i="1"/>
  <c r="G158" i="1"/>
  <c r="G168" i="1"/>
  <c r="H173" i="1"/>
  <c r="G173" i="1"/>
  <c r="G174" i="1"/>
  <c r="G182" i="1"/>
  <c r="G190" i="1"/>
  <c r="G206" i="1"/>
  <c r="G214" i="1"/>
  <c r="G222" i="1"/>
  <c r="G230" i="1"/>
  <c r="G238" i="1"/>
  <c r="G246" i="1"/>
  <c r="H262" i="1"/>
  <c r="G262" i="1"/>
  <c r="H270" i="1"/>
  <c r="G270" i="1"/>
  <c r="H286" i="1"/>
  <c r="G286" i="1"/>
  <c r="H487" i="1"/>
  <c r="G487" i="1"/>
  <c r="H489" i="1"/>
  <c r="G489" i="1"/>
  <c r="H491" i="1"/>
  <c r="G491" i="1"/>
  <c r="H493" i="1"/>
  <c r="G493" i="1"/>
  <c r="H495" i="1"/>
  <c r="G495" i="1"/>
  <c r="H497" i="1"/>
  <c r="G497" i="1"/>
  <c r="H499" i="1"/>
  <c r="G499" i="1"/>
  <c r="G1567" i="1"/>
  <c r="J1567" i="1"/>
  <c r="H165" i="1"/>
  <c r="G165" i="1"/>
  <c r="H254" i="1"/>
  <c r="G254" i="1"/>
  <c r="H161" i="1"/>
  <c r="G161" i="1"/>
  <c r="G4" i="1"/>
  <c r="G6" i="1"/>
  <c r="G8" i="1"/>
  <c r="G9" i="1"/>
  <c r="G11" i="1"/>
  <c r="G13" i="1"/>
  <c r="G14" i="1"/>
  <c r="G16" i="1"/>
  <c r="G18" i="1"/>
  <c r="G19" i="1"/>
  <c r="G21" i="1"/>
  <c r="G24" i="1"/>
  <c r="H162" i="1"/>
  <c r="G164" i="1"/>
  <c r="H169" i="1"/>
  <c r="G169" i="1"/>
  <c r="G170" i="1"/>
  <c r="G176" i="1"/>
  <c r="G184" i="1"/>
  <c r="G192" i="1"/>
  <c r="G200" i="1"/>
  <c r="G208" i="1"/>
  <c r="G216" i="1"/>
  <c r="G224" i="1"/>
  <c r="G232" i="1"/>
  <c r="G240" i="1"/>
  <c r="G248" i="1"/>
  <c r="H266" i="1"/>
  <c r="G266" i="1"/>
  <c r="H274" i="1"/>
  <c r="G274" i="1"/>
  <c r="H290" i="1"/>
  <c r="G290"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300" i="1"/>
  <c r="H307" i="1"/>
  <c r="H311" i="1"/>
  <c r="H315" i="1"/>
  <c r="H318" i="1"/>
  <c r="H322" i="1"/>
  <c r="H326" i="1"/>
  <c r="H330" i="1"/>
  <c r="H334" i="1"/>
  <c r="H338" i="1"/>
  <c r="H342" i="1"/>
  <c r="H346" i="1"/>
  <c r="H353" i="1"/>
  <c r="H356" i="1"/>
  <c r="H360" i="1"/>
  <c r="H364" i="1"/>
  <c r="H371" i="1"/>
  <c r="H375" i="1"/>
  <c r="H379" i="1"/>
  <c r="H383" i="1"/>
  <c r="H387" i="1"/>
  <c r="H391" i="1"/>
  <c r="H395" i="1"/>
  <c r="H399" i="1"/>
  <c r="H402" i="1"/>
  <c r="H406" i="1"/>
  <c r="H410" i="1"/>
  <c r="H416" i="1"/>
  <c r="G1550" i="1"/>
  <c r="I1550" i="1" s="1"/>
  <c r="J1550" i="1"/>
  <c r="F526" i="4"/>
  <c r="D522" i="4"/>
  <c r="C520" i="1"/>
  <c r="F594" i="4"/>
  <c r="D584" i="4"/>
  <c r="C588" i="1"/>
  <c r="F598" i="4"/>
  <c r="D597" i="4"/>
  <c r="C592" i="1"/>
  <c r="F29" i="5"/>
  <c r="C1034" i="1"/>
  <c r="F118" i="6"/>
  <c r="D114" i="6"/>
  <c r="C1514" i="1"/>
  <c r="H461" i="1"/>
  <c r="G461" i="1"/>
  <c r="H463" i="1"/>
  <c r="G463" i="1"/>
  <c r="H465" i="1"/>
  <c r="G465" i="1"/>
  <c r="H467" i="1"/>
  <c r="G467" i="1"/>
  <c r="H469" i="1"/>
  <c r="G469" i="1"/>
  <c r="H486" i="1"/>
  <c r="G486" i="1"/>
  <c r="H488" i="1"/>
  <c r="G488" i="1"/>
  <c r="H490" i="1"/>
  <c r="G490" i="1"/>
  <c r="H492" i="1"/>
  <c r="G492" i="1"/>
  <c r="H494" i="1"/>
  <c r="G494" i="1"/>
  <c r="H496" i="1"/>
  <c r="G496" i="1"/>
  <c r="H498" i="1"/>
  <c r="G498" i="1"/>
  <c r="H500" i="1"/>
  <c r="G500" i="1"/>
  <c r="G1578" i="1"/>
  <c r="J1578" i="1"/>
  <c r="H159" i="1"/>
  <c r="H163" i="1"/>
  <c r="H167" i="1"/>
  <c r="H171"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8" i="1"/>
  <c r="H302" i="1"/>
  <c r="H305" i="1"/>
  <c r="H309" i="1"/>
  <c r="H313" i="1"/>
  <c r="H320" i="1"/>
  <c r="H324" i="1"/>
  <c r="H328" i="1"/>
  <c r="H332" i="1"/>
  <c r="H336" i="1"/>
  <c r="H340" i="1"/>
  <c r="H344" i="1"/>
  <c r="H348" i="1"/>
  <c r="H351" i="1"/>
  <c r="H358" i="1"/>
  <c r="H362" i="1"/>
  <c r="H366" i="1"/>
  <c r="H369" i="1"/>
  <c r="H373" i="1"/>
  <c r="H377" i="1"/>
  <c r="H381" i="1"/>
  <c r="H385" i="1"/>
  <c r="H389" i="1"/>
  <c r="H393" i="1"/>
  <c r="H397" i="1"/>
  <c r="H404" i="1"/>
  <c r="H408" i="1"/>
  <c r="H414" i="1"/>
  <c r="H422" i="1"/>
  <c r="G471" i="1"/>
  <c r="G1554" i="1"/>
  <c r="J1554" i="1"/>
  <c r="H1585" i="1"/>
  <c r="G1585" i="1"/>
  <c r="H1589" i="1"/>
  <c r="G1589" i="1"/>
  <c r="H1593" i="1"/>
  <c r="G1593" i="1"/>
  <c r="H1597" i="1"/>
  <c r="G1597" i="1"/>
  <c r="H1601" i="1"/>
  <c r="G1601" i="1"/>
  <c r="H1609" i="1"/>
  <c r="G1609" i="1"/>
  <c r="H1617" i="1"/>
  <c r="G1617" i="1"/>
  <c r="H1542" i="1"/>
  <c r="G1542" i="1"/>
  <c r="H1544" i="1"/>
  <c r="G1544" i="1"/>
  <c r="I1544" i="1" s="1"/>
  <c r="H1546" i="1"/>
  <c r="G1546" i="1"/>
  <c r="H1548" i="1"/>
  <c r="H1552" i="1"/>
  <c r="I1552" i="1" s="1"/>
  <c r="I1557" i="1"/>
  <c r="I1558" i="1"/>
  <c r="I1561" i="1"/>
  <c r="I1562" i="1"/>
  <c r="H1565" i="1"/>
  <c r="H1569" i="1"/>
  <c r="I1569" i="1" s="1"/>
  <c r="I1574" i="1"/>
  <c r="I1575" i="1"/>
  <c r="H1580" i="1"/>
  <c r="G1607" i="1"/>
  <c r="H1607" i="1"/>
  <c r="G1615" i="1"/>
  <c r="H1615" i="1"/>
  <c r="E6" i="4"/>
  <c r="D49" i="4"/>
  <c r="F50" i="4"/>
  <c r="F283" i="4"/>
  <c r="E273" i="4"/>
  <c r="D269" i="1" s="1"/>
  <c r="F476" i="4"/>
  <c r="D466" i="4"/>
  <c r="C470" i="1"/>
  <c r="G195" i="9"/>
  <c r="E195" i="9" s="1"/>
  <c r="B195" i="9" s="1"/>
  <c r="F480" i="4"/>
  <c r="D479" i="4"/>
  <c r="C474" i="1"/>
  <c r="F571" i="4"/>
  <c r="C565" i="1"/>
  <c r="D35" i="6"/>
  <c r="F54" i="6"/>
  <c r="C1450" i="1"/>
  <c r="I1548" i="1"/>
  <c r="I1551" i="1"/>
  <c r="I1564" i="1"/>
  <c r="I1565" i="1"/>
  <c r="I1568" i="1"/>
  <c r="I1579" i="1"/>
  <c r="I1580" i="1"/>
  <c r="H1604" i="1"/>
  <c r="G1604" i="1"/>
  <c r="H1612" i="1"/>
  <c r="G1612" i="1"/>
  <c r="H1620" i="1"/>
  <c r="G1620" i="1"/>
  <c r="F440" i="4"/>
  <c r="C434" i="1"/>
  <c r="F127" i="5"/>
  <c r="D119" i="5"/>
  <c r="C1132" i="1"/>
  <c r="D1215" i="1"/>
  <c r="E203" i="5"/>
  <c r="F220" i="5"/>
  <c r="D219" i="5"/>
  <c r="C1224" i="1"/>
  <c r="F274" i="5"/>
  <c r="C1278" i="1"/>
  <c r="I1541" i="1"/>
  <c r="I1543" i="1"/>
  <c r="I1545" i="1"/>
  <c r="J1548" i="1"/>
  <c r="H1550" i="1"/>
  <c r="J1552" i="1"/>
  <c r="H1554" i="1"/>
  <c r="I1560" i="1"/>
  <c r="J1565" i="1"/>
  <c r="H1567" i="1"/>
  <c r="J1569" i="1"/>
  <c r="I1573" i="1"/>
  <c r="H1578" i="1"/>
  <c r="J1580" i="1"/>
  <c r="D43" i="4"/>
  <c r="F44" i="4"/>
  <c r="F361" i="4"/>
  <c r="E535" i="4"/>
  <c r="D627" i="1"/>
  <c r="E629" i="4"/>
  <c r="D623" i="1" s="1"/>
  <c r="D22" i="7"/>
  <c r="C1556" i="1"/>
  <c r="H35" i="3"/>
  <c r="C1571" i="1"/>
  <c r="H36" i="3"/>
  <c r="C1577" i="1"/>
  <c r="F125" i="4"/>
  <c r="E308" i="4"/>
  <c r="F327" i="4"/>
  <c r="D321" i="4"/>
  <c r="F355" i="4"/>
  <c r="D354" i="4"/>
  <c r="E430" i="4"/>
  <c r="E491" i="4"/>
  <c r="D485" i="1" s="1"/>
  <c r="D648" i="4"/>
  <c r="F6" i="6"/>
  <c r="D5" i="6"/>
  <c r="F90" i="6"/>
  <c r="D89" i="6"/>
  <c r="C1024" i="1"/>
  <c r="C1268" i="1"/>
  <c r="C1402" i="1"/>
  <c r="C1478" i="1"/>
  <c r="C1486" i="1"/>
  <c r="J1549" i="1"/>
  <c r="J1551" i="1"/>
  <c r="J1553" i="1"/>
  <c r="D1555" i="1"/>
  <c r="J1557" i="1"/>
  <c r="J1559" i="1"/>
  <c r="J1561" i="1"/>
  <c r="J1564" i="1"/>
  <c r="J1566" i="1"/>
  <c r="J1568" i="1"/>
  <c r="J1570" i="1"/>
  <c r="J1574" i="1"/>
  <c r="J1576" i="1"/>
  <c r="J1579" i="1"/>
  <c r="J1581" i="1"/>
  <c r="G1584" i="1"/>
  <c r="G1588" i="1"/>
  <c r="G1592" i="1"/>
  <c r="G1596" i="1"/>
  <c r="G1600" i="1"/>
  <c r="G1624" i="1"/>
  <c r="H1627" i="1"/>
  <c r="G1629" i="1"/>
  <c r="G1632" i="1"/>
  <c r="H1635" i="1"/>
  <c r="G1637" i="1"/>
  <c r="G1640" i="1"/>
  <c r="H1643" i="1"/>
  <c r="G1645" i="1"/>
  <c r="G1648" i="1"/>
  <c r="H1651" i="1"/>
  <c r="G1653" i="1"/>
  <c r="G1656" i="1"/>
  <c r="H1659" i="1"/>
  <c r="G1661" i="1"/>
  <c r="G1664" i="1"/>
  <c r="H1667" i="1"/>
  <c r="G1669" i="1"/>
  <c r="G1672" i="1"/>
  <c r="H1675" i="1"/>
  <c r="G1677" i="1"/>
  <c r="G1680" i="1"/>
  <c r="H1683" i="1"/>
  <c r="G1685" i="1"/>
  <c r="D106" i="4"/>
  <c r="G24" i="9"/>
  <c r="F153" i="4"/>
  <c r="F379" i="4"/>
  <c r="D373" i="4"/>
  <c r="F407" i="4"/>
  <c r="D406" i="4"/>
  <c r="F432" i="4"/>
  <c r="D431" i="4"/>
  <c r="F492" i="4"/>
  <c r="D491" i="4"/>
  <c r="F13" i="5"/>
  <c r="D12" i="5"/>
  <c r="E69" i="5"/>
  <c r="G336" i="9"/>
  <c r="E336" i="9" s="1"/>
  <c r="B336" i="9" s="1"/>
  <c r="D177" i="5"/>
  <c r="F252" i="5"/>
  <c r="F256" i="5"/>
  <c r="D255" i="5"/>
  <c r="E5" i="6"/>
  <c r="E35" i="6"/>
  <c r="D6" i="8"/>
  <c r="G203" i="9"/>
  <c r="E203" i="9" s="1"/>
  <c r="B203" i="9" s="1"/>
  <c r="D1013" i="1"/>
  <c r="D1125" i="1"/>
  <c r="D1223" i="1"/>
  <c r="D1301" i="1"/>
  <c r="D1510" i="1"/>
  <c r="D1511" i="1"/>
  <c r="D7" i="4"/>
  <c r="F126" i="4"/>
  <c r="D152" i="4"/>
  <c r="F165" i="4"/>
  <c r="E164" i="4"/>
  <c r="D160" i="1" s="1"/>
  <c r="G160" i="1" s="1"/>
  <c r="D202" i="4"/>
  <c r="F222" i="4"/>
  <c r="D273" i="4"/>
  <c r="F309" i="4"/>
  <c r="D308" i="4"/>
  <c r="F428" i="4"/>
  <c r="F542" i="4"/>
  <c r="D536" i="4"/>
  <c r="F71" i="5"/>
  <c r="D70" i="5"/>
  <c r="E5" i="7"/>
  <c r="H24" i="9"/>
  <c r="D647" i="4"/>
  <c r="G316" i="9"/>
  <c r="G315" i="9"/>
  <c r="F181" i="5"/>
  <c r="F197" i="5"/>
  <c r="F203" i="5"/>
  <c r="G185" i="9"/>
  <c r="E185" i="9" s="1"/>
  <c r="B185" i="9" s="1"/>
  <c r="G193" i="9"/>
  <c r="E193" i="9" s="1"/>
  <c r="B193" i="9" s="1"/>
  <c r="G201" i="9"/>
  <c r="E201" i="9" s="1"/>
  <c r="B201" i="9" s="1"/>
  <c r="E314" i="9"/>
  <c r="B314" i="9" s="1"/>
  <c r="H316" i="9"/>
  <c r="H315" i="9"/>
  <c r="I10" i="9"/>
  <c r="B25" i="9"/>
  <c r="E28" i="9"/>
  <c r="B28" i="9" s="1"/>
  <c r="B34" i="9"/>
  <c r="E44" i="9"/>
  <c r="B44" i="9" s="1"/>
  <c r="B50" i="9"/>
  <c r="E60" i="9"/>
  <c r="B60" i="9" s="1"/>
  <c r="B66" i="9"/>
  <c r="E76" i="9"/>
  <c r="B76" i="9" s="1"/>
  <c r="G183" i="9"/>
  <c r="E183" i="9" s="1"/>
  <c r="B183" i="9" s="1"/>
  <c r="G191" i="9"/>
  <c r="E191" i="9" s="1"/>
  <c r="B191" i="9" s="1"/>
  <c r="E337" i="9"/>
  <c r="B337" i="9" s="1"/>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7" i="9"/>
  <c r="E217" i="9" s="1"/>
  <c r="B217" i="9" s="1"/>
  <c r="G180" i="9"/>
  <c r="H179" i="9"/>
  <c r="G218" i="9"/>
  <c r="E218" i="9" s="1"/>
  <c r="B218" i="9" s="1"/>
  <c r="G179" i="9"/>
  <c r="E179" i="9" s="1"/>
  <c r="B179" i="9" s="1"/>
  <c r="G178" i="9"/>
  <c r="E178" i="9" s="1"/>
  <c r="B178" i="9" s="1"/>
  <c r="G177" i="9"/>
  <c r="E177" i="9" s="1"/>
  <c r="B177" i="9" s="1"/>
  <c r="G176" i="9"/>
  <c r="E176" i="9" s="1"/>
  <c r="B176" i="9" s="1"/>
  <c r="G175" i="9"/>
  <c r="E175" i="9" s="1"/>
  <c r="B175" i="9" s="1"/>
  <c r="G174" i="9"/>
  <c r="E174" i="9" s="1"/>
  <c r="B174" i="9" s="1"/>
  <c r="H310" i="9"/>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6" i="9"/>
  <c r="E216" i="9" s="1"/>
  <c r="B216" i="9" s="1"/>
  <c r="B30" i="9"/>
  <c r="E40" i="9"/>
  <c r="B40" i="9" s="1"/>
  <c r="B46" i="9"/>
  <c r="E56" i="9"/>
  <c r="B56" i="9" s="1"/>
  <c r="B62" i="9"/>
  <c r="E72" i="9"/>
  <c r="B72" i="9" s="1"/>
  <c r="G181" i="9"/>
  <c r="E181" i="9" s="1"/>
  <c r="B181" i="9" s="1"/>
  <c r="G189" i="9"/>
  <c r="E189" i="9" s="1"/>
  <c r="B189" i="9" s="1"/>
  <c r="G197" i="9"/>
  <c r="E197" i="9" s="1"/>
  <c r="B197" i="9" s="1"/>
  <c r="G205" i="9"/>
  <c r="E205" i="9" s="1"/>
  <c r="B205" i="9" s="1"/>
  <c r="B129" i="9"/>
  <c r="B137" i="9"/>
  <c r="B145" i="9"/>
  <c r="B153" i="9"/>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F298" i="9"/>
  <c r="B232" i="9"/>
  <c r="B240" i="9"/>
  <c r="B248" i="9"/>
  <c r="B256" i="9"/>
  <c r="B264" i="9"/>
  <c r="B272" i="9"/>
  <c r="B280" i="9"/>
  <c r="B288" i="9"/>
  <c r="E322" i="9"/>
  <c r="B322" i="9" s="1"/>
  <c r="B230" i="9"/>
  <c r="B238" i="9"/>
  <c r="B246" i="9"/>
  <c r="B254" i="9"/>
  <c r="B262" i="9"/>
  <c r="B270" i="9"/>
  <c r="B278" i="9"/>
  <c r="B286" i="9"/>
  <c r="E294" i="9"/>
  <c r="B294" i="9" s="1"/>
  <c r="B328" i="9"/>
  <c r="E7" i="5" l="1"/>
  <c r="I25" i="3"/>
  <c r="D1255" i="1"/>
  <c r="E24" i="9"/>
  <c r="C1622" i="1"/>
  <c r="I40" i="3"/>
  <c r="E360" i="4"/>
  <c r="G149" i="1"/>
  <c r="F70" i="5"/>
  <c r="D69" i="5"/>
  <c r="C1075" i="1"/>
  <c r="D299" i="4"/>
  <c r="H18" i="3"/>
  <c r="C148" i="1"/>
  <c r="I27" i="3"/>
  <c r="D1401" i="1"/>
  <c r="E141" i="6"/>
  <c r="I23" i="3"/>
  <c r="D1074" i="1"/>
  <c r="H1478" i="1"/>
  <c r="G1478" i="1"/>
  <c r="E6" i="5"/>
  <c r="E639" i="4"/>
  <c r="D633" i="1" s="1"/>
  <c r="D424" i="1"/>
  <c r="H1577" i="1"/>
  <c r="G1577" i="1"/>
  <c r="E640" i="4"/>
  <c r="D634" i="1" s="1"/>
  <c r="D529" i="1"/>
  <c r="F479" i="4"/>
  <c r="C473" i="1"/>
  <c r="G520" i="1"/>
  <c r="H520" i="1"/>
  <c r="F82" i="4"/>
  <c r="C78" i="1"/>
  <c r="H54" i="1"/>
  <c r="G54" i="1"/>
  <c r="F647" i="4"/>
  <c r="C641" i="1"/>
  <c r="F308" i="4"/>
  <c r="C303" i="1"/>
  <c r="C198" i="1"/>
  <c r="F202" i="4"/>
  <c r="H1511" i="1"/>
  <c r="G1511" i="1"/>
  <c r="D44" i="8"/>
  <c r="G343" i="9" s="1"/>
  <c r="E343" i="9" s="1"/>
  <c r="C1583" i="1"/>
  <c r="F255" i="5"/>
  <c r="C1259" i="1"/>
  <c r="F12" i="5"/>
  <c r="D7" i="5"/>
  <c r="C1017" i="1"/>
  <c r="F431" i="4"/>
  <c r="D430" i="4"/>
  <c r="C425" i="1"/>
  <c r="F373" i="4"/>
  <c r="C368" i="1"/>
  <c r="H1402" i="1"/>
  <c r="G1402" i="1"/>
  <c r="E417" i="4"/>
  <c r="D412" i="1" s="1"/>
  <c r="D303" i="1"/>
  <c r="C1555" i="1"/>
  <c r="H34" i="3"/>
  <c r="H1224" i="1"/>
  <c r="G1224" i="1"/>
  <c r="G434" i="1"/>
  <c r="H434" i="1"/>
  <c r="F49" i="4"/>
  <c r="C45" i="1"/>
  <c r="G588" i="1"/>
  <c r="H588" i="1"/>
  <c r="E309" i="9"/>
  <c r="B309" i="9" s="1"/>
  <c r="D535" i="4"/>
  <c r="F536" i="4"/>
  <c r="C530" i="1"/>
  <c r="F7" i="4"/>
  <c r="D6" i="4"/>
  <c r="C3" i="1"/>
  <c r="G1013" i="1"/>
  <c r="H1013" i="1"/>
  <c r="D5" i="7"/>
  <c r="F106" i="4"/>
  <c r="C102" i="1"/>
  <c r="H1268" i="1"/>
  <c r="G1268" i="1"/>
  <c r="D141" i="6"/>
  <c r="F5" i="6"/>
  <c r="C1401" i="1"/>
  <c r="H27" i="3"/>
  <c r="F648" i="4"/>
  <c r="C642" i="1"/>
  <c r="E152" i="4"/>
  <c r="H1571" i="1"/>
  <c r="G1571" i="1"/>
  <c r="G623" i="1"/>
  <c r="H623" i="1"/>
  <c r="G339" i="9"/>
  <c r="E339" i="9" s="1"/>
  <c r="B339" i="9" s="1"/>
  <c r="F219" i="5"/>
  <c r="C1223" i="1"/>
  <c r="H1132" i="1"/>
  <c r="G1132" i="1"/>
  <c r="G1450" i="1"/>
  <c r="H1450" i="1"/>
  <c r="I17" i="3"/>
  <c r="E422" i="4"/>
  <c r="D2" i="1"/>
  <c r="I1546" i="1"/>
  <c r="I1542" i="1"/>
  <c r="I1578" i="1"/>
  <c r="F114" i="6"/>
  <c r="H30" i="3"/>
  <c r="C1510" i="1"/>
  <c r="H592" i="1"/>
  <c r="G592" i="1"/>
  <c r="F584" i="4"/>
  <c r="C578" i="1"/>
  <c r="F164" i="4"/>
  <c r="H32" i="1"/>
  <c r="G32" i="1"/>
  <c r="E316" i="9"/>
  <c r="B316" i="9" s="1"/>
  <c r="F89" i="6"/>
  <c r="C1485" i="1"/>
  <c r="G1556" i="1"/>
  <c r="H1556" i="1"/>
  <c r="F43" i="4"/>
  <c r="C39" i="1"/>
  <c r="H338" i="9"/>
  <c r="E338" i="9" s="1"/>
  <c r="B338" i="9" s="1"/>
  <c r="D1207" i="1"/>
  <c r="F35" i="6"/>
  <c r="C1431" i="1"/>
  <c r="H28" i="3"/>
  <c r="F466" i="4"/>
  <c r="C460" i="1"/>
  <c r="H1034" i="1"/>
  <c r="G1034" i="1"/>
  <c r="G1125" i="1"/>
  <c r="H1125" i="1"/>
  <c r="H24" i="3"/>
  <c r="C1181" i="1"/>
  <c r="B24" i="9"/>
  <c r="F354" i="4"/>
  <c r="C349" i="1"/>
  <c r="D360" i="4"/>
  <c r="H1215" i="1"/>
  <c r="G1215" i="1"/>
  <c r="H565" i="1"/>
  <c r="G565" i="1"/>
  <c r="G1514" i="1"/>
  <c r="H1514" i="1"/>
  <c r="F522" i="4"/>
  <c r="C516" i="1"/>
  <c r="B207" i="9"/>
  <c r="E180" i="9"/>
  <c r="B180" i="9" s="1"/>
  <c r="E315" i="9"/>
  <c r="B315" i="9" s="1"/>
  <c r="I33" i="3"/>
  <c r="D1538" i="1"/>
  <c r="F273" i="4"/>
  <c r="C269" i="1"/>
  <c r="H1628" i="1"/>
  <c r="G1628" i="1"/>
  <c r="G1301" i="1"/>
  <c r="H1301" i="1"/>
  <c r="I28" i="3"/>
  <c r="D1431" i="1"/>
  <c r="D251" i="5"/>
  <c r="E177" i="5"/>
  <c r="F177" i="5" s="1"/>
  <c r="F491" i="4"/>
  <c r="C485" i="1"/>
  <c r="F406" i="4"/>
  <c r="C401" i="1"/>
  <c r="E418" i="4"/>
  <c r="D413" i="1" s="1"/>
  <c r="D355" i="1"/>
  <c r="H1486" i="1"/>
  <c r="G1486" i="1"/>
  <c r="H1024" i="1"/>
  <c r="G1024" i="1"/>
  <c r="F321" i="4"/>
  <c r="C316" i="1"/>
  <c r="G627" i="1"/>
  <c r="H627" i="1"/>
  <c r="H1278" i="1"/>
  <c r="G1278" i="1"/>
  <c r="F119" i="5"/>
  <c r="C1124" i="1"/>
  <c r="G474" i="1"/>
  <c r="H474" i="1"/>
  <c r="H470" i="1"/>
  <c r="G470" i="1"/>
  <c r="I1554" i="1"/>
  <c r="F597" i="4"/>
  <c r="C591" i="1"/>
  <c r="H160" i="1"/>
  <c r="I1567" i="1"/>
  <c r="H94" i="1"/>
  <c r="G94" i="1"/>
  <c r="D1012" i="1" l="1"/>
  <c r="I22" i="3"/>
  <c r="H1622" i="1"/>
  <c r="G1622" i="1"/>
  <c r="I18" i="3"/>
  <c r="E299" i="4"/>
  <c r="F299" i="4" s="1"/>
  <c r="D148" i="1"/>
  <c r="G148" i="1" s="1"/>
  <c r="B343" i="9"/>
  <c r="H641" i="1"/>
  <c r="G641" i="1"/>
  <c r="H78" i="1"/>
  <c r="G78" i="1"/>
  <c r="F152" i="4"/>
  <c r="H316" i="1"/>
  <c r="G316" i="1"/>
  <c r="H401" i="1"/>
  <c r="G401" i="1"/>
  <c r="H269" i="1"/>
  <c r="G269" i="1"/>
  <c r="G516" i="1"/>
  <c r="H516" i="1"/>
  <c r="D418" i="4"/>
  <c r="F360" i="4"/>
  <c r="C355" i="1"/>
  <c r="H1223" i="1"/>
  <c r="G1223" i="1"/>
  <c r="G642" i="1"/>
  <c r="H642" i="1"/>
  <c r="H1017" i="1"/>
  <c r="G1017" i="1"/>
  <c r="H303" i="1"/>
  <c r="G303" i="1"/>
  <c r="I31" i="3"/>
  <c r="D1537" i="1"/>
  <c r="H148" i="1"/>
  <c r="F69" i="5"/>
  <c r="C1074" i="1"/>
  <c r="H23" i="3"/>
  <c r="F251" i="5"/>
  <c r="H25" i="3"/>
  <c r="C1255" i="1"/>
  <c r="H349" i="1"/>
  <c r="G349" i="1"/>
  <c r="D176" i="5"/>
  <c r="H460" i="1"/>
  <c r="G460" i="1"/>
  <c r="E643" i="4"/>
  <c r="D417" i="1"/>
  <c r="F141" i="6"/>
  <c r="H31" i="3"/>
  <c r="C1537" i="1"/>
  <c r="G102" i="1"/>
  <c r="H102" i="1"/>
  <c r="H530" i="1"/>
  <c r="G530" i="1"/>
  <c r="H425" i="1"/>
  <c r="G425" i="1"/>
  <c r="F7" i="5"/>
  <c r="D6" i="5"/>
  <c r="C1012" i="1"/>
  <c r="H22" i="3"/>
  <c r="G1583" i="1"/>
  <c r="H1583" i="1"/>
  <c r="H11" i="3"/>
  <c r="D417" i="4"/>
  <c r="H591" i="1"/>
  <c r="G591" i="1"/>
  <c r="H9" i="3"/>
  <c r="H1401" i="1"/>
  <c r="G1401" i="1"/>
  <c r="G346" i="9"/>
  <c r="E346" i="9" s="1"/>
  <c r="C1538" i="1"/>
  <c r="H33" i="3"/>
  <c r="D300" i="4"/>
  <c r="D422" i="4"/>
  <c r="F6" i="4"/>
  <c r="H17" i="3"/>
  <c r="C2" i="1"/>
  <c r="F535" i="4"/>
  <c r="D640" i="4"/>
  <c r="C529" i="1"/>
  <c r="G45" i="1"/>
  <c r="H45" i="1"/>
  <c r="H368" i="1"/>
  <c r="G368" i="1"/>
  <c r="G1259" i="1"/>
  <c r="H1259" i="1"/>
  <c r="H198" i="1"/>
  <c r="G198" i="1"/>
  <c r="H473" i="1"/>
  <c r="G473" i="1"/>
  <c r="D1011" i="1"/>
  <c r="H1075" i="1"/>
  <c r="G1075" i="1"/>
  <c r="I24" i="3"/>
  <c r="E176" i="5"/>
  <c r="D1180" i="1" s="1"/>
  <c r="D1181" i="1"/>
  <c r="G1181" i="1" s="1"/>
  <c r="H19" i="9"/>
  <c r="E19" i="9" s="1"/>
  <c r="B19" i="9" s="1"/>
  <c r="H1431" i="1"/>
  <c r="G1431" i="1"/>
  <c r="G39" i="1"/>
  <c r="H39" i="1"/>
  <c r="H1485" i="1"/>
  <c r="G1485" i="1"/>
  <c r="H1124" i="1"/>
  <c r="G1124" i="1"/>
  <c r="H485" i="1"/>
  <c r="G485" i="1"/>
  <c r="H1181" i="1"/>
  <c r="H1207" i="1"/>
  <c r="G1207" i="1"/>
  <c r="G578" i="1"/>
  <c r="H578" i="1"/>
  <c r="H1510" i="1"/>
  <c r="G1510" i="1"/>
  <c r="G348" i="9"/>
  <c r="E348" i="9" s="1"/>
  <c r="H3" i="1"/>
  <c r="G3" i="1"/>
  <c r="G1555" i="1"/>
  <c r="H1555" i="1"/>
  <c r="D639" i="4"/>
  <c r="F430" i="4"/>
  <c r="C424" i="1"/>
  <c r="K1481" i="9"/>
  <c r="G344" i="9"/>
  <c r="E344" i="9" s="1"/>
  <c r="B344" i="9" s="1"/>
  <c r="I39" i="3"/>
  <c r="C1621" i="1"/>
  <c r="D301" i="4"/>
  <c r="D423" i="4"/>
  <c r="C295" i="1"/>
  <c r="H299" i="9" l="1"/>
  <c r="G20" i="9"/>
  <c r="D425" i="4"/>
  <c r="D644" i="4"/>
  <c r="C418" i="1"/>
  <c r="F640" i="4"/>
  <c r="C634" i="1"/>
  <c r="F417" i="4"/>
  <c r="C412" i="1"/>
  <c r="D424" i="4"/>
  <c r="F422" i="4"/>
  <c r="D643" i="4"/>
  <c r="C417" i="1"/>
  <c r="G1538" i="1"/>
  <c r="H1538" i="1"/>
  <c r="N3" i="9"/>
  <c r="H1012" i="1"/>
  <c r="G1012" i="1"/>
  <c r="H1255" i="1"/>
  <c r="G1255" i="1"/>
  <c r="F418" i="4"/>
  <c r="C413" i="1"/>
  <c r="F301" i="4"/>
  <c r="C297" i="1"/>
  <c r="B348" i="9"/>
  <c r="E347" i="9"/>
  <c r="I9" i="3" s="1"/>
  <c r="G2" i="1"/>
  <c r="H2" i="1"/>
  <c r="C296" i="1"/>
  <c r="E345" i="9"/>
  <c r="I10" i="3" s="1"/>
  <c r="B346" i="9"/>
  <c r="G306" i="9"/>
  <c r="E306" i="9" s="1"/>
  <c r="B306" i="9" s="1"/>
  <c r="G299" i="9"/>
  <c r="E299" i="9" s="1"/>
  <c r="F6" i="5"/>
  <c r="C1011" i="1"/>
  <c r="H1537" i="1"/>
  <c r="G1537" i="1"/>
  <c r="F176" i="5"/>
  <c r="C1180" i="1"/>
  <c r="E301" i="4"/>
  <c r="D297" i="1" s="1"/>
  <c r="E423" i="4"/>
  <c r="D295" i="1"/>
  <c r="H295" i="1" s="1"/>
  <c r="E300" i="4"/>
  <c r="F300" i="4" s="1"/>
  <c r="F639" i="4"/>
  <c r="C633" i="1"/>
  <c r="K3" i="9"/>
  <c r="H1074" i="1"/>
  <c r="G1074" i="1"/>
  <c r="G1621" i="1"/>
  <c r="H1621" i="1"/>
  <c r="H424" i="1"/>
  <c r="G424" i="1"/>
  <c r="H529" i="1"/>
  <c r="G529" i="1"/>
  <c r="D637" i="1"/>
  <c r="H355" i="1"/>
  <c r="G355" i="1"/>
  <c r="E342" i="9"/>
  <c r="I11" i="3" s="1"/>
  <c r="G295" i="1" l="1"/>
  <c r="H633" i="1"/>
  <c r="G633" i="1"/>
  <c r="E425" i="4"/>
  <c r="D420" i="1" s="1"/>
  <c r="E644" i="4"/>
  <c r="F644" i="4" s="1"/>
  <c r="D418" i="1"/>
  <c r="G418" i="1" s="1"/>
  <c r="H20" i="9"/>
  <c r="E20" i="9" s="1"/>
  <c r="B20" i="9" s="1"/>
  <c r="E424" i="4"/>
  <c r="D419" i="1" s="1"/>
  <c r="B299" i="9"/>
  <c r="F423" i="4"/>
  <c r="D296" i="1"/>
  <c r="G296" i="1" s="1"/>
  <c r="H1180" i="1"/>
  <c r="G1180" i="1"/>
  <c r="H1011" i="1"/>
  <c r="H8" i="3"/>
  <c r="G1011" i="1"/>
  <c r="F424" i="4"/>
  <c r="C419" i="1"/>
  <c r="C420" i="1"/>
  <c r="D645" i="4"/>
  <c r="F643" i="4"/>
  <c r="C637" i="1"/>
  <c r="D646" i="4"/>
  <c r="C638" i="1"/>
  <c r="H413" i="1"/>
  <c r="G413" i="1"/>
  <c r="G634" i="1"/>
  <c r="H634" i="1"/>
  <c r="H297" i="1"/>
  <c r="G297" i="1"/>
  <c r="H417" i="1"/>
  <c r="G417" i="1"/>
  <c r="H412" i="1"/>
  <c r="G412" i="1"/>
  <c r="H418" i="1" l="1"/>
  <c r="H296" i="1"/>
  <c r="M3" i="9"/>
  <c r="D649" i="4"/>
  <c r="F645" i="4"/>
  <c r="C639" i="1"/>
  <c r="E646" i="4"/>
  <c r="F646" i="4" s="1"/>
  <c r="D638" i="1"/>
  <c r="G638" i="1" s="1"/>
  <c r="E645" i="4"/>
  <c r="D650" i="4"/>
  <c r="C640" i="1"/>
  <c r="H420" i="1"/>
  <c r="G420" i="1"/>
  <c r="H637" i="1"/>
  <c r="G637" i="1"/>
  <c r="F425" i="4"/>
  <c r="H419" i="1"/>
  <c r="G419" i="1"/>
  <c r="H19" i="3" l="1"/>
  <c r="C643" i="1"/>
  <c r="H638" i="1"/>
  <c r="E650" i="4"/>
  <c r="D640" i="1"/>
  <c r="G640" i="1" s="1"/>
  <c r="F650" i="4"/>
  <c r="H20" i="3"/>
  <c r="C644" i="1"/>
  <c r="D639" i="1"/>
  <c r="H639" i="1" s="1"/>
  <c r="E649" i="4"/>
  <c r="G334" i="9"/>
  <c r="H334" i="9"/>
  <c r="E334" i="9" l="1"/>
  <c r="B334" i="9" s="1"/>
  <c r="I20" i="3"/>
  <c r="D644" i="1"/>
  <c r="H644" i="1" s="1"/>
  <c r="G639" i="1"/>
  <c r="H640" i="1"/>
  <c r="I19" i="3"/>
  <c r="D643" i="1"/>
  <c r="H7" i="3" s="1"/>
  <c r="G297" i="9"/>
  <c r="E297" i="9" s="1"/>
  <c r="B297" i="9" s="1"/>
  <c r="F649" i="4"/>
  <c r="E298" i="9" l="1"/>
  <c r="I8" i="3" s="1"/>
  <c r="G644" i="1"/>
  <c r="J3" i="9"/>
  <c r="G643" i="1"/>
  <c r="H643" i="1"/>
  <c r="L293" i="9" l="1"/>
  <c r="F293" i="9" s="1"/>
  <c r="H295" i="9"/>
  <c r="G295" i="9"/>
  <c r="H18" i="9"/>
  <c r="G18" i="9"/>
  <c r="G22" i="9"/>
  <c r="M16" i="9"/>
  <c r="L15" i="9"/>
  <c r="L16" i="9"/>
  <c r="H15" i="9"/>
  <c r="G21" i="9"/>
  <c r="H17" i="9"/>
  <c r="K12" i="9"/>
  <c r="I6" i="9"/>
  <c r="G17" i="9"/>
  <c r="J9" i="9"/>
  <c r="J6" i="9"/>
  <c r="J12" i="9"/>
  <c r="K7" i="9"/>
  <c r="J11" i="9"/>
  <c r="K6" i="9"/>
  <c r="K13" i="9"/>
  <c r="G16" i="9"/>
  <c r="H21" i="9"/>
  <c r="I11" i="9"/>
  <c r="J5" i="9"/>
  <c r="I8" i="9"/>
  <c r="I7" i="9"/>
  <c r="J8" i="9"/>
  <c r="J10" i="9"/>
  <c r="K9" i="9"/>
  <c r="J17" i="9"/>
  <c r="J13" i="9"/>
  <c r="K11" i="9"/>
  <c r="I5" i="9"/>
  <c r="K10" i="9"/>
  <c r="K5" i="9"/>
  <c r="I17" i="9"/>
  <c r="H22" i="9"/>
  <c r="I9" i="9"/>
  <c r="G15" i="9"/>
  <c r="K8" i="9"/>
  <c r="I13" i="9"/>
  <c r="I12" i="9"/>
  <c r="J7" i="9"/>
  <c r="M15" i="9"/>
  <c r="H16" i="9"/>
  <c r="E9" i="9" l="1"/>
  <c r="B9" i="9" s="1"/>
  <c r="E15" i="9"/>
  <c r="E12" i="9"/>
  <c r="B12" i="9" s="1"/>
  <c r="E13" i="9"/>
  <c r="B13" i="9" s="1"/>
  <c r="E295" i="9"/>
  <c r="B295" i="9" s="1"/>
  <c r="E7" i="9"/>
  <c r="B7" i="9" s="1"/>
  <c r="F15" i="9"/>
  <c r="E5" i="9"/>
  <c r="B5" i="9" s="1"/>
  <c r="E8" i="9"/>
  <c r="B8" i="9" s="1"/>
  <c r="E21" i="9"/>
  <c r="B21" i="9" s="1"/>
  <c r="E10" i="9"/>
  <c r="B10" i="9" s="1"/>
  <c r="E6" i="9"/>
  <c r="B6" i="9" s="1"/>
  <c r="E22" i="9"/>
  <c r="B22" i="9" s="1"/>
  <c r="E16" i="9"/>
  <c r="E17" i="9"/>
  <c r="B17" i="9" s="1"/>
  <c r="E11" i="9"/>
  <c r="B11" i="9" s="1"/>
  <c r="F16" i="9"/>
  <c r="E18" i="9"/>
  <c r="B18" i="9" s="1"/>
  <c r="B293" i="9"/>
  <c r="F23" i="9"/>
  <c r="B15" i="9" l="1"/>
  <c r="E23" i="9"/>
  <c r="I7" i="3" s="1"/>
  <c r="F14" i="9"/>
  <c r="F3" i="9" s="1"/>
  <c r="B16" i="9"/>
  <c r="E14" i="9"/>
  <c r="I13" i="3" s="1"/>
  <c r="E4" i="9"/>
  <c r="E3" i="9" l="1"/>
</calcChain>
</file>

<file path=xl/sharedStrings.xml><?xml version="1.0" encoding="utf-8"?>
<sst xmlns="http://schemas.openxmlformats.org/spreadsheetml/2006/main" count="4733" uniqueCount="3656">
  <si>
    <t>Obveznik:</t>
  </si>
  <si>
    <t>10653 - OSNOVNA ŠKOLA MARIA MARTINOLIĆA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</si>
  <si>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</si>
  <si>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</si>
  <si>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</si>
  <si>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</si>
  <si>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</si>
  <si>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</si>
  <si>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</si>
  <si>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</si>
  <si>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</si>
  <si>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</si>
  <si>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</si>
  <si>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</si>
  <si>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</si>
  <si>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</si>
  <si>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</si>
  <si>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</si>
  <si>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</si>
  <si>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</si>
  <si>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</si>
  <si>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</si>
  <si>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</si>
  <si>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</si>
  <si>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</si>
  <si>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</si>
  <si>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</si>
  <si>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</si>
  <si>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</si>
  <si>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</si>
  <si>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</si>
  <si>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</si>
  <si>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</si>
  <si>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</si>
  <si>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</si>
  <si>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</si>
  <si>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</si>
  <si>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</si>
  <si>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</si>
  <si>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</si>
  <si>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</si>
  <si>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</si>
  <si>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</si>
  <si>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</si>
  <si>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</si>
  <si>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</si>
  <si>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</si>
  <si>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</si>
  <si>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</si>
  <si>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</si>
  <si>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</si>
  <si>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</si>
  <si>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</si>
  <si>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</si>
  <si>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</si>
  <si>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</si>
  <si>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</si>
  <si>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</si>
  <si>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</si>
  <si>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</si>
  <si>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</si>
  <si>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</si>
  <si>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</si>
  <si>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</si>
  <si>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</si>
  <si>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</si>
  <si>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</si>
  <si>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</si>
  <si>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</si>
  <si>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</si>
  <si>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</si>
  <si>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</si>
  <si>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</si>
  <si>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</si>
  <si>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</si>
  <si>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</si>
  <si>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</si>
  <si>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</si>
  <si>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</si>
  <si>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</si>
  <si>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</si>
  <si>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</si>
  <si>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</si>
  <si>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</si>
  <si>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</si>
  <si>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</si>
  <si>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</si>
  <si>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</si>
  <si>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</si>
  <si>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</si>
  <si>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</si>
  <si>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</si>
  <si>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</si>
  <si>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</si>
  <si>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</si>
  <si>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</si>
  <si>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</si>
  <si>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</si>
  <si>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</si>
  <si>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</si>
  <si>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</si>
  <si>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</si>
  <si>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</si>
  <si>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</si>
  <si>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</si>
  <si>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</si>
  <si>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</si>
  <si>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</si>
  <si>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</si>
  <si>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</si>
  <si>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</si>
  <si>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</si>
  <si>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</si>
  <si>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</si>
  <si>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</si>
  <si>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</si>
  <si>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</si>
  <si>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</si>
  <si>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</si>
  <si>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</si>
  <si>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</si>
  <si>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</si>
  <si>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</si>
  <si>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</si>
  <si>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</si>
  <si>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</si>
  <si>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</si>
  <si>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</si>
  <si>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</si>
  <si>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</si>
  <si>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</si>
  <si>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</si>
  <si>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</si>
  <si>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</si>
  <si>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</si>
  <si>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</si>
  <si>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</si>
  <si>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</si>
  <si>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</si>
  <si>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</si>
  <si>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</si>
  <si>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</si>
  <si>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</si>
  <si>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</si>
  <si>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</si>
  <si>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</si>
  <si>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</si>
  <si>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</si>
  <si>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</si>
  <si>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</si>
  <si>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</si>
  <si>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</si>
  <si>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</si>
  <si>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</si>
  <si>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</si>
  <si>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</si>
  <si>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</si>
  <si>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</si>
  <si>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</si>
  <si>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</si>
  <si>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</si>
  <si>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</si>
  <si>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</si>
  <si>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</si>
  <si>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</si>
  <si>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</si>
  <si>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</si>
  <si>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</si>
  <si>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</si>
  <si>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</si>
  <si>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</si>
  <si>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</si>
  <si>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</si>
  <si>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</si>
  <si>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</si>
  <si>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</si>
  <si>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</si>
  <si>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</si>
  <si>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</si>
  <si>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</si>
  <si>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</si>
  <si>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</si>
  <si>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</si>
  <si>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</si>
  <si>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</si>
  <si>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</si>
  <si>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</si>
  <si>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</si>
  <si>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</si>
  <si>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</si>
  <si>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</si>
  <si>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</si>
  <si>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</si>
  <si>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</si>
  <si>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</si>
  <si>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</si>
  <si>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</si>
  <si>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</si>
  <si>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</si>
  <si>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</si>
  <si>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</si>
  <si>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</si>
  <si>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</si>
  <si>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</si>
  <si>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</si>
  <si>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</si>
  <si>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</si>
  <si>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</si>
  <si>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</si>
  <si>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</si>
  <si>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</si>
  <si>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</si>
  <si>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</si>
  <si>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</si>
  <si>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</si>
  <si>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</si>
  <si>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</si>
  <si>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</si>
  <si>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</si>
  <si>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</si>
  <si>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</si>
  <si>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</si>
  <si>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</si>
  <si>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</si>
  <si>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</si>
  <si>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</si>
  <si>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</si>
  <si>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</si>
  <si>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</si>
  <si>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</si>
  <si>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</si>
  <si>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</si>
  <si>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</si>
  <si>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</si>
  <si>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</si>
  <si>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</si>
  <si>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</si>
  <si>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</si>
  <si>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</si>
  <si>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</si>
  <si>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</si>
  <si>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</si>
  <si>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</si>
  <si>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</si>
  <si>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</si>
  <si>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</si>
  <si>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</si>
  <si>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</si>
  <si>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</si>
  <si>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</si>
  <si>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</si>
  <si>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</si>
  <si>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</si>
  <si>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</si>
  <si>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</si>
  <si>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</si>
  <si>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</si>
  <si>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</si>
  <si>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</si>
  <si>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</si>
  <si>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</si>
  <si>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</si>
  <si>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</si>
  <si>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</si>
  <si>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</si>
  <si>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</si>
  <si>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</si>
  <si>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</si>
  <si>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</si>
  <si>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</si>
  <si>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</si>
  <si>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</si>
  <si>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</si>
  <si>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</si>
  <si>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</si>
  <si>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</si>
  <si>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</si>
  <si>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</si>
  <si>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</si>
  <si>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</si>
  <si>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</si>
  <si>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</si>
  <si>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</si>
  <si>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</si>
  <si>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</si>
  <si>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</si>
  <si>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</si>
  <si>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</si>
  <si>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</si>
  <si>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</si>
  <si>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</si>
  <si>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</si>
  <si>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</si>
  <si>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</si>
  <si>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</si>
  <si>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</si>
  <si>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</si>
  <si>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</si>
  <si>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</si>
  <si>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</si>
  <si>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</si>
  <si>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</si>
  <si>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</si>
  <si>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</si>
  <si>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</si>
  <si>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</si>
  <si>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</si>
  <si>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</si>
  <si>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</si>
  <si>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</si>
  <si>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</si>
  <si>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</si>
  <si>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</si>
  <si>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</si>
  <si>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</si>
  <si>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</si>
  <si>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</si>
  <si>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</si>
  <si>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</si>
  <si>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</si>
  <si>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</si>
  <si>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</si>
  <si>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</si>
  <si>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</si>
  <si>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</si>
  <si>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</si>
  <si>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</si>
  <si>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</si>
  <si>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</si>
  <si>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</si>
  <si>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</si>
  <si>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</si>
  <si>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</si>
  <si>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</si>
  <si>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</si>
  <si>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</si>
  <si>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</si>
  <si>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</si>
  <si>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</si>
  <si>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</si>
  <si>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</si>
  <si>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</si>
  <si>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</si>
  <si>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</si>
  <si>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</si>
  <si>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</si>
  <si>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</si>
  <si>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</si>
  <si>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</si>
  <si>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</si>
  <si>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</si>
  <si>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</si>
  <si>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</si>
  <si>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</si>
  <si>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</si>
  <si>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</si>
  <si>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</si>
  <si>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</si>
  <si>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</si>
  <si>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</si>
  <si>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</si>
  <si>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</si>
  <si>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</si>
  <si>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</si>
  <si>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</si>
  <si>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</si>
  <si>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</si>
  <si>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</si>
  <si>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</si>
  <si>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</si>
  <si>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</si>
  <si>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</si>
  <si>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</si>
  <si>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</si>
  <si>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</si>
  <si>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</si>
  <si>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</si>
  <si>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</si>
  <si>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</si>
  <si>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</si>
  <si>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</si>
  <si>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</si>
  <si>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</si>
  <si>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</si>
  <si>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</si>
  <si>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</si>
  <si>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</si>
  <si>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</si>
  <si>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</si>
  <si>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</si>
  <si>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</si>
  <si>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</si>
  <si>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</si>
  <si>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</si>
  <si>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</si>
  <si>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</si>
  <si>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</si>
  <si>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</si>
  <si>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</si>
  <si>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</si>
  <si>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</si>
  <si>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</si>
  <si>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</si>
  <si>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</si>
  <si>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</si>
  <si>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</si>
  <si>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</si>
  <si>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</si>
  <si>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</si>
  <si>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</si>
  <si>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</si>
  <si>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</si>
  <si>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</si>
  <si>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</si>
  <si>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</si>
  <si>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</si>
  <si>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</si>
  <si>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</si>
  <si>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</si>
  <si>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</si>
  <si>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</si>
  <si>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</si>
  <si>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</si>
  <si>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</si>
  <si>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</si>
  <si>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</si>
  <si>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</si>
  <si>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</si>
  <si>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</si>
  <si>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</si>
  <si>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</si>
  <si>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</si>
  <si>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</si>
  <si>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</si>
  <si>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</si>
  <si>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</si>
  <si>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</si>
  <si>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</si>
  <si>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</si>
  <si>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</si>
  <si>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</si>
  <si>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</si>
  <si>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</si>
  <si>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</si>
  <si>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</si>
  <si>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</si>
  <si>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</si>
  <si>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</si>
  <si>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</si>
  <si>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</si>
  <si>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</si>
  <si>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</si>
  <si>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</si>
  <si>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</si>
  <si>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</si>
  <si>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</si>
  <si>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</si>
  <si>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</si>
  <si>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</si>
  <si>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</si>
  <si>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</si>
  <si>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</si>
  <si>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</si>
  <si>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</si>
  <si>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</si>
  <si>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</si>
  <si>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</si>
  <si>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</si>
  <si>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</si>
  <si>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</si>
  <si>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</si>
  <si>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</si>
  <si>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</si>
  <si>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</si>
  <si>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</si>
  <si>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</si>
  <si>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</si>
  <si>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</si>
  <si>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</si>
  <si>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</si>
  <si>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</si>
  <si>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</si>
  <si>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</si>
  <si>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</si>
  <si>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</si>
  <si>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</si>
  <si>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</si>
  <si>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</si>
  <si>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</si>
  <si>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</si>
  <si>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</si>
  <si>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</si>
  <si>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</si>
  <si>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</si>
  <si>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</si>
  <si>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</si>
  <si>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</si>
  <si>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</si>
  <si>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</si>
  <si>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</si>
  <si>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</si>
  <si>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</si>
  <si>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</si>
  <si>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</si>
  <si>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</si>
  <si>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</si>
  <si>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</si>
  <si>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</si>
  <si>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</si>
  <si>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</si>
  <si>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</si>
  <si>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</si>
  <si>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</si>
  <si>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</si>
  <si>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</si>
  <si>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</si>
  <si>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</si>
  <si>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</si>
  <si>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</si>
  <si>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</si>
  <si>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</si>
  <si>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</si>
  <si>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</si>
  <si>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</si>
  <si>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</si>
  <si>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</si>
  <si>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</si>
  <si>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</si>
  <si>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</si>
  <si>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</si>
  <si>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</si>
  <si>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</si>
  <si>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</si>
  <si>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</si>
  <si>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</si>
  <si>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</si>
  <si>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</si>
  <si>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</si>
  <si>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</si>
  <si>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</si>
  <si>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</si>
  <si>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</si>
  <si>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</si>
  <si>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</si>
  <si>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</si>
  <si>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</si>
  <si>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</si>
  <si>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</si>
  <si>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</si>
  <si>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</si>
  <si>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</si>
  <si>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</si>
  <si>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</si>
  <si>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</si>
  <si>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</si>
  <si>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</si>
  <si>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</si>
  <si>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</si>
  <si>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</si>
  <si>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</si>
  <si>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</si>
  <si>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</si>
  <si>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</si>
  <si>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</si>
  <si>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</si>
  <si>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</si>
  <si>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</si>
  <si>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</si>
  <si>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</si>
  <si>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</si>
  <si>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</si>
  <si>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</si>
  <si>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</si>
  <si>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</si>
  <si>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</si>
  <si>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</si>
  <si>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</si>
  <si>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</si>
  <si>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</si>
  <si>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</si>
  <si>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</si>
  <si>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</si>
  <si>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</si>
  <si>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</si>
  <si>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</si>
  <si>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</si>
  <si>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</si>
  <si>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</si>
  <si>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</si>
  <si>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</si>
  <si>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</si>
  <si>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</si>
  <si>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</si>
  <si>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</si>
  <si>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</si>
  <si>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</si>
  <si>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</si>
  <si>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</si>
  <si>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</si>
  <si>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</si>
  <si>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</si>
  <si>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</si>
  <si>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</si>
  <si>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</si>
  <si>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</si>
  <si>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</si>
  <si>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</si>
  <si>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</si>
  <si>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</si>
  <si>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</si>
  <si>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</si>
  <si>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</si>
  <si>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</si>
  <si>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</si>
  <si>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</si>
  <si>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</si>
  <si>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</si>
  <si>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</si>
  <si>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</si>
  <si>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</si>
  <si>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</si>
  <si>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</si>
  <si>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</si>
  <si>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</si>
  <si>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</si>
  <si>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</si>
  <si>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</si>
  <si>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</si>
  <si>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</si>
  <si>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</si>
  <si>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</si>
  <si>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</si>
  <si>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</si>
  <si>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</si>
  <si>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</si>
  <si>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</si>
  <si>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</si>
  <si>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</si>
  <si>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</si>
  <si>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</si>
  <si>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</si>
  <si>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</si>
  <si>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</si>
  <si>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</si>
  <si>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</si>
  <si>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</si>
  <si>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</si>
  <si>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</si>
  <si>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</si>
  <si>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</si>
  <si>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</si>
  <si>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</si>
  <si>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</si>
  <si>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</si>
  <si>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</si>
  <si>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</si>
  <si>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</si>
  <si>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</si>
  <si>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</si>
  <si>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</si>
  <si>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</si>
  <si>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</si>
  <si>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</si>
  <si>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</si>
  <si>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</si>
  <si>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</si>
  <si>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</si>
  <si>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</si>
  <si>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</si>
  <si>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</si>
  <si>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</si>
  <si>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</si>
  <si>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</si>
  <si>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</si>
  <si>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</si>
  <si>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</si>
  <si>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</si>
  <si>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</si>
  <si>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</si>
  <si>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</si>
  <si>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</si>
  <si>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</si>
  <si>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</si>
  <si>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</si>
  <si>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</si>
  <si>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</si>
  <si>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</si>
  <si>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</si>
  <si>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</si>
  <si>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</si>
  <si>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</si>
  <si>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</si>
  <si>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</si>
  <si>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</si>
  <si>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</si>
  <si>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</si>
  <si>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</si>
  <si>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</si>
  <si>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</si>
  <si>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</si>
  <si>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</si>
  <si>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</si>
  <si>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</si>
  <si>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</si>
  <si>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</si>
  <si>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</si>
  <si>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</si>
  <si>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</si>
  <si>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</si>
  <si>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</si>
  <si>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</si>
  <si>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</si>
  <si>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</si>
  <si>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</si>
  <si>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</si>
  <si>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</si>
  <si>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</si>
  <si>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</si>
  <si>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</si>
  <si>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</si>
  <si>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</si>
  <si>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</si>
  <si>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</si>
  <si>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</si>
  <si>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</si>
  <si>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</si>
  <si>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</si>
  <si>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</si>
  <si>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</si>
  <si>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</si>
  <si>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</si>
  <si>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</si>
  <si>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</si>
  <si>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</si>
  <si>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</si>
  <si>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</si>
  <si>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</si>
  <si>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</si>
  <si>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</si>
  <si>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</si>
  <si>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</si>
  <si>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</si>
  <si>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</si>
  <si>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</si>
  <si>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</si>
  <si>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</si>
  <si>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</si>
  <si>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</si>
  <si>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</si>
  <si>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</si>
  <si>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</si>
  <si>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</si>
  <si>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</si>
  <si>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</si>
  <si>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</si>
  <si>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</si>
  <si>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</si>
  <si>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</si>
  <si>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</si>
  <si>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</si>
  <si>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</si>
  <si>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</si>
  <si>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</si>
  <si>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</si>
  <si>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</si>
  <si>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</si>
  <si>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</si>
  <si>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</si>
  <si>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</si>
  <si>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</si>
  <si>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</si>
  <si>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</si>
  <si>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</si>
  <si>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</si>
  <si>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</si>
  <si>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</si>
  <si>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</si>
  <si>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</si>
  <si>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</si>
  <si>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</si>
  <si>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</si>
  <si>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</si>
  <si>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</si>
  <si>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</si>
  <si>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</si>
  <si>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</si>
  <si>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</si>
  <si>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</si>
  <si>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</si>
  <si>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</si>
  <si>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</si>
  <si>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</si>
  <si>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</si>
  <si>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</si>
  <si>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</si>
  <si>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</si>
  <si>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</si>
  <si>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</si>
  <si>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</si>
  <si>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</si>
  <si>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</si>
  <si>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</si>
  <si>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</si>
  <si>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</si>
  <si>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</si>
  <si>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</si>
  <si>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</si>
  <si>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</si>
  <si>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</si>
  <si>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</si>
  <si>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</si>
  <si>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</si>
  <si>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</si>
  <si>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</si>
  <si>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</si>
  <si>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</si>
  <si>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</si>
  <si>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</si>
  <si>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</si>
  <si>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</si>
  <si>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</si>
  <si>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</si>
  <si>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</si>
  <si>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</si>
  <si>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</si>
  <si>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</si>
  <si>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</si>
  <si>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</si>
  <si>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</si>
  <si>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</si>
  <si>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</si>
  <si>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</si>
  <si>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</si>
  <si>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</si>
  <si>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</si>
  <si>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</si>
  <si>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</si>
  <si>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</si>
  <si>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</si>
  <si>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</si>
  <si>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</si>
  <si>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</si>
  <si>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</si>
  <si>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</si>
  <si>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</si>
  <si>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</si>
  <si>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</si>
  <si>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</si>
  <si>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</si>
  <si>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</si>
  <si>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</si>
  <si>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</si>
  <si>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</si>
  <si>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</si>
  <si>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</si>
  <si>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</si>
  <si>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</si>
  <si>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</si>
  <si>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</si>
  <si>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</si>
  <si>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</si>
  <si>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</si>
  <si>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</si>
  <si>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</si>
  <si>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</si>
  <si>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</si>
  <si>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</si>
  <si>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</si>
  <si>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</si>
  <si>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</si>
  <si>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</si>
  <si>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</si>
  <si>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</si>
  <si>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</si>
  <si>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</si>
  <si>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</si>
  <si>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</si>
  <si>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</si>
  <si>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</si>
  <si>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</si>
  <si>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</si>
  <si>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</si>
  <si>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</si>
  <si>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</si>
  <si>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</si>
  <si>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</si>
  <si>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</si>
  <si>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</si>
  <si>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</si>
  <si>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</si>
  <si>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</si>
  <si>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</si>
  <si>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</si>
  <si>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</si>
  <si>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</si>
  <si>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</si>
  <si>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</si>
  <si>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</si>
  <si>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</si>
  <si>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</si>
  <si>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</si>
  <si>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</si>
  <si>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</si>
  <si>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</si>
  <si>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</si>
  <si>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</si>
  <si>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</si>
  <si>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</si>
  <si>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</si>
  <si>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</si>
  <si>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</si>
  <si>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</si>
  <si>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</si>
  <si>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</si>
  <si>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</si>
  <si>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</si>
  <si>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</si>
  <si>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</si>
  <si>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</si>
  <si>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</si>
  <si>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</si>
  <si>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</si>
  <si>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</si>
  <si>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</si>
  <si>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</si>
  <si>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</si>
  <si>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</si>
  <si>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</si>
  <si>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</si>
  <si>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</si>
  <si>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</si>
  <si>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</si>
  <si>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</si>
  <si>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</si>
  <si>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</si>
  <si>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</si>
  <si>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</si>
  <si>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</si>
  <si>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</si>
  <si>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</si>
  <si>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</si>
  <si>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</si>
  <si>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</si>
  <si>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</si>
  <si>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</si>
  <si>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</si>
  <si>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</si>
  <si>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</si>
  <si>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</si>
  <si>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</si>
  <si>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</si>
  <si>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</si>
  <si>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</si>
  <si>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</si>
  <si>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</si>
  <si>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</si>
  <si>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</si>
  <si>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</si>
  <si>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</si>
  <si>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</si>
  <si>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</si>
  <si>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</si>
  <si>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</si>
  <si>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</si>
  <si>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</si>
  <si>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</si>
  <si>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</si>
  <si>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</si>
  <si>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</si>
  <si>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</si>
  <si>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</si>
  <si>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</si>
  <si>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</si>
  <si>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</si>
  <si>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</si>
  <si>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</si>
  <si>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</si>
  <si>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</si>
  <si>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</si>
  <si>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</si>
  <si>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</si>
  <si>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</si>
  <si>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</si>
  <si>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</si>
  <si>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</si>
  <si>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</si>
  <si>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</si>
  <si>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</si>
  <si>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</si>
  <si>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</si>
  <si>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</si>
  <si>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</si>
  <si>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</si>
  <si>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</si>
  <si>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</si>
  <si>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</si>
  <si>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</si>
  <si>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</si>
  <si>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</si>
  <si>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</si>
  <si>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</si>
  <si>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</si>
  <si>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</si>
  <si>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</si>
  <si>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</si>
  <si>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</si>
  <si>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</si>
  <si>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</si>
  <si>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</si>
  <si>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</si>
  <si>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</si>
  <si>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</si>
  <si>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</si>
  <si>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</si>
  <si>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</si>
  <si>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</si>
  <si>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</si>
  <si>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</si>
  <si>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</si>
  <si>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</si>
  <si>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</si>
  <si>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</si>
  <si>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</si>
  <si>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</si>
  <si>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</si>
  <si>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</si>
  <si>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</si>
  <si>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</si>
  <si>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</si>
  <si>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</si>
  <si>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</si>
  <si>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</si>
  <si>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</si>
  <si>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</si>
  <si>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</si>
  <si>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</si>
  <si>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</si>
  <si>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</si>
  <si>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</si>
  <si>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</si>
  <si>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</si>
  <si>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</si>
  <si>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</si>
  <si>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</si>
  <si>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</si>
  <si>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</si>
  <si>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</si>
  <si>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</si>
  <si>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</si>
  <si>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</si>
  <si>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</si>
  <si>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</si>
  <si>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</si>
  <si>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</si>
  <si>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</si>
  <si>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</si>
  <si>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</si>
  <si>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</si>
  <si>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</si>
  <si>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</si>
  <si>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</si>
  <si>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</si>
  <si>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</si>
  <si>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</si>
  <si>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</si>
  <si>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</si>
  <si>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</si>
  <si>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</si>
  <si>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</si>
  <si>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</si>
  <si>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</si>
  <si>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</si>
  <si>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</si>
  <si>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</si>
  <si>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</si>
  <si>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</si>
  <si>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</si>
  <si>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</si>
  <si>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</si>
  <si>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</si>
  <si>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</si>
  <si>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</si>
  <si>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</si>
  <si>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</si>
  <si>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</si>
  <si>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</si>
  <si>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</si>
  <si>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</si>
  <si>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</si>
  <si>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</si>
  <si>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</si>
  <si>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</si>
  <si>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</si>
  <si>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</si>
  <si>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</si>
  <si>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</si>
  <si>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</si>
  <si>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</si>
  <si>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</si>
  <si>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</si>
  <si>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</si>
  <si>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</si>
  <si>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</si>
  <si>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</si>
  <si>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</si>
  <si>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</si>
  <si>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</si>
  <si>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</si>
  <si>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</si>
  <si>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</si>
  <si>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</si>
  <si>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</si>
  <si>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</si>
  <si>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</si>
  <si>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</si>
  <si>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</si>
  <si>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</si>
  <si>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</si>
  <si>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</si>
  <si>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</si>
  <si>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</si>
  <si>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</si>
  <si>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</si>
  <si>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</si>
  <si>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</si>
  <si>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</si>
  <si>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</si>
  <si>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</si>
  <si>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</si>
  <si>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</si>
  <si>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</si>
  <si>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</si>
  <si>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</si>
  <si>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</si>
  <si>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</si>
  <si>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</si>
  <si>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</si>
  <si>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</si>
  <si>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</si>
  <si>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</si>
  <si>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</si>
  <si>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</si>
  <si>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</si>
  <si>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</si>
  <si>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</si>
  <si>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</si>
  <si>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</si>
  <si>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</si>
  <si>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</si>
  <si>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</si>
  <si>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</si>
  <si>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</si>
  <si>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</si>
  <si>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</si>
  <si>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</si>
  <si>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</si>
  <si>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</si>
  <si>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</si>
  <si>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</si>
  <si>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</si>
  <si>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</si>
  <si>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</si>
  <si>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</si>
  <si>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</si>
  <si>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</si>
  <si>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</si>
  <si>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</si>
  <si>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</si>
  <si>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</si>
  <si>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</si>
  <si>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</si>
  <si>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</si>
  <si>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</si>
  <si>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</si>
  <si>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</si>
  <si>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</si>
  <si>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</si>
  <si>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</si>
  <si>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</si>
  <si>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</si>
  <si>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</si>
  <si>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</si>
  <si>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</si>
  <si>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</si>
  <si>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</si>
  <si>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</si>
  <si>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</si>
  <si>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</si>
  <si>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</si>
  <si>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</si>
  <si>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</si>
  <si>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</si>
  <si>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</si>
  <si>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</si>
  <si>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</si>
  <si>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</si>
  <si>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</si>
  <si>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</si>
  <si>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</si>
  <si>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</si>
  <si>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</si>
  <si>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</si>
  <si>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</si>
  <si>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</si>
  <si>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</si>
  <si>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</si>
  <si>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</si>
  <si>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</si>
  <si>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</si>
  <si>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</si>
  <si>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</si>
  <si>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</si>
  <si>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</si>
  <si>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</si>
  <si>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</si>
  <si>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</si>
  <si>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</si>
  <si>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</si>
  <si>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</si>
  <si>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</si>
  <si>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</si>
  <si>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</si>
  <si>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</si>
  <si>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</si>
  <si>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</si>
  <si>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</si>
  <si>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</si>
  <si>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</si>
  <si>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</si>
  <si>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</si>
  <si>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</si>
  <si>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</si>
  <si>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</si>
  <si>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</si>
  <si>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</si>
  <si>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</si>
  <si>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</si>
  <si>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</si>
  <si>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</si>
  <si>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</si>
  <si>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</si>
  <si>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</si>
  <si>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</si>
  <si>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</si>
  <si>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</si>
  <si>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</si>
  <si>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</si>
  <si>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</si>
  <si>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</si>
  <si>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</si>
  <si>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</si>
  <si>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</si>
  <si>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</si>
  <si>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</si>
  <si>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</si>
  <si>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</si>
  <si>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</si>
  <si>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</si>
  <si>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</si>
  <si>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</si>
  <si>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</si>
  <si>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</si>
  <si>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</si>
  <si>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</si>
  <si>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</si>
  <si>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</si>
  <si>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</si>
  <si>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</si>
  <si>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</si>
  <si>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</si>
  <si>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</si>
  <si>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</si>
  <si>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</si>
  <si>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</si>
  <si>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</si>
  <si>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</si>
  <si>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</si>
  <si>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</si>
  <si>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</si>
  <si>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</si>
  <si>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</si>
  <si>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</si>
  <si>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</si>
  <si>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</si>
  <si>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</si>
  <si>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</si>
  <si>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</si>
  <si>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</si>
  <si>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</si>
  <si>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</si>
  <si>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</si>
  <si>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</si>
  <si>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</si>
  <si>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</si>
  <si>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</si>
  <si>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</si>
  <si>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</si>
  <si>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</si>
  <si>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</si>
  <si>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</si>
  <si>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</si>
  <si>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</si>
  <si>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</si>
  <si>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</si>
  <si>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</si>
  <si>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</si>
  <si>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</si>
  <si>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</si>
  <si>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</si>
  <si>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</si>
  <si>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</si>
  <si>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</si>
  <si>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</si>
  <si>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</si>
  <si>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</si>
  <si>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</si>
  <si>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</si>
  <si>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</si>
  <si>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</si>
  <si>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</si>
  <si>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</si>
  <si>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</si>
  <si>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</si>
  <si>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</si>
  <si>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</si>
  <si>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</si>
  <si>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</si>
  <si>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</si>
  <si>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</si>
  <si>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</si>
  <si>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</si>
  <si>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</si>
  <si>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</si>
  <si>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</si>
  <si>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</si>
  <si>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</si>
  <si>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</si>
  <si>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</si>
  <si>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</si>
  <si>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</si>
  <si>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</si>
  <si>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</si>
  <si>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</si>
  <si>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</si>
  <si>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</si>
  <si>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</si>
  <si>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</si>
  <si>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</si>
  <si>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</si>
  <si>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</si>
  <si>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</si>
  <si>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</si>
  <si>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</si>
  <si>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</si>
  <si>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</si>
  <si>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</si>
  <si>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</si>
  <si>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</si>
  <si>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</si>
  <si>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</si>
  <si>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</si>
  <si>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</si>
  <si>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</si>
  <si>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</si>
  <si>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</si>
  <si>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</si>
  <si>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</si>
  <si>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</si>
  <si>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</si>
  <si>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</si>
  <si>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</si>
  <si>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</si>
  <si>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</si>
  <si>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</si>
  <si>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</si>
  <si>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</si>
  <si>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</si>
  <si>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</si>
  <si>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</si>
  <si>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</si>
  <si>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</si>
  <si>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</si>
  <si>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</si>
  <si>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</si>
  <si>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</si>
  <si>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</si>
  <si>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</si>
  <si>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</si>
  <si>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</si>
  <si>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</si>
  <si>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</si>
  <si>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</si>
  <si>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</si>
  <si>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</si>
  <si>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</si>
  <si>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</si>
  <si>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</si>
  <si>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</si>
  <si>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</si>
  <si>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</si>
  <si>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</si>
  <si>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</si>
  <si>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</si>
  <si>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</si>
  <si>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</si>
  <si>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</si>
  <si>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</si>
  <si>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</si>
  <si>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</si>
  <si>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</si>
  <si>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</si>
  <si>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</si>
  <si>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</si>
  <si>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</si>
  <si>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</si>
  <si>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</si>
  <si>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</si>
  <si>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</si>
  <si>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</si>
  <si>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</si>
  <si>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</si>
  <si>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</si>
  <si>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</si>
  <si>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</si>
  <si>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</si>
  <si>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</si>
  <si>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</si>
  <si>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</si>
  <si>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</si>
  <si>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</si>
  <si>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</si>
  <si>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</si>
  <si>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</si>
  <si>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</si>
  <si>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</si>
  <si>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</si>
  <si>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</si>
  <si>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</si>
  <si>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</si>
  <si>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</si>
  <si>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</si>
  <si>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</si>
  <si>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</si>
  <si>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</si>
  <si>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</si>
  <si>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</si>
  <si>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</si>
  <si>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</si>
  <si>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</si>
  <si>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</si>
  <si>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</si>
  <si>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</si>
  <si>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</si>
  <si>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</si>
  <si>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</si>
  <si>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</si>
  <si>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</si>
  <si>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</si>
  <si>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</si>
  <si>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</si>
  <si>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</si>
  <si>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</si>
  <si>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</si>
  <si>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</si>
  <si>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</si>
  <si>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</si>
  <si>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</si>
  <si>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</si>
  <si>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</si>
  <si>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</si>
  <si>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</si>
  <si>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</si>
  <si>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</si>
  <si>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</si>
  <si>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</si>
  <si>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</si>
  <si>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</si>
  <si>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</si>
  <si>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</si>
  <si>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</si>
  <si>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</si>
  <si>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</si>
  <si>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</si>
  <si>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</si>
  <si>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</si>
  <si>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</si>
  <si>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</si>
  <si>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</si>
  <si>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</si>
  <si>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</si>
  <si>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</si>
  <si>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</si>
  <si>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</si>
  <si>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</si>
  <si>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</si>
  <si>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</si>
  <si>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</si>
  <si>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</si>
  <si>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</si>
  <si>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</si>
  <si>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</si>
  <si>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</si>
  <si>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</si>
  <si>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</si>
  <si>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</si>
  <si>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</si>
  <si>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</si>
  <si>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</si>
  <si>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</si>
  <si>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</si>
  <si>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</si>
  <si>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</si>
  <si>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</si>
  <si>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</si>
  <si>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</si>
  <si>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</si>
  <si>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</si>
  <si>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</si>
  <si>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</si>
  <si>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</si>
  <si>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</si>
  <si>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</si>
  <si>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</si>
  <si>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</si>
  <si>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</si>
  <si>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</si>
  <si>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</si>
  <si>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</si>
  <si>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</si>
  <si>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</si>
  <si>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</si>
  <si>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</si>
  <si>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</si>
  <si>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</si>
  <si>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</si>
  <si>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</si>
  <si>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</si>
  <si>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</si>
  <si>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</si>
  <si>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</si>
  <si>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</si>
  <si>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</si>
  <si>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</si>
  <si>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</si>
  <si>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</si>
  <si>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</si>
  <si>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</si>
  <si>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</si>
  <si>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</si>
  <si>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</si>
  <si>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</si>
  <si>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</si>
  <si>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</si>
  <si>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</si>
  <si>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</si>
  <si>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</si>
  <si>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</si>
  <si>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</si>
  <si>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</si>
  <si>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</si>
  <si>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</si>
  <si>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</si>
  <si>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</si>
  <si>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</si>
  <si>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</si>
  <si>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</si>
  <si>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</si>
  <si>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</si>
  <si>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</si>
  <si>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</si>
  <si>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</si>
  <si>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</si>
  <si>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</si>
  <si>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</si>
  <si>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</si>
  <si>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</si>
  <si>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</si>
  <si>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</si>
  <si>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</si>
  <si>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</si>
  <si>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</si>
  <si>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</si>
  <si>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</si>
  <si>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</si>
  <si>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</si>
  <si>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</si>
  <si>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</si>
  <si>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</si>
  <si>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</si>
  <si>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</si>
  <si>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</si>
  <si>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</si>
  <si>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</si>
  <si>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</si>
  <si>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</si>
  <si>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</si>
  <si>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</si>
  <si>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</si>
  <si>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</si>
  <si>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</si>
  <si>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</si>
  <si>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</si>
  <si>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</si>
  <si>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</si>
  <si>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</si>
  <si>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</si>
  <si>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</si>
  <si>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</si>
  <si>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</si>
  <si>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</si>
  <si>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</si>
  <si>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</si>
  <si>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</si>
  <si>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</si>
  <si>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</si>
  <si>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</si>
  <si>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</si>
  <si>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</si>
  <si>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</si>
  <si>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</si>
  <si>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</si>
  <si>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</si>
  <si>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</si>
  <si>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</si>
  <si>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</si>
  <si>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</si>
  <si>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</si>
  <si>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</si>
  <si>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</si>
  <si>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</si>
  <si>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</si>
  <si>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</si>
  <si>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</si>
  <si>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</si>
  <si>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</si>
  <si>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</si>
  <si>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</si>
  <si>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</si>
  <si>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</si>
  <si>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</si>
  <si>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</si>
  <si>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</si>
  <si>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</si>
  <si>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</si>
  <si>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</si>
  <si>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</si>
  <si>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</si>
  <si>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</si>
  <si>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</si>
  <si>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</si>
  <si>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</si>
  <si>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</si>
  <si>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</si>
  <si>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</si>
  <si>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</si>
  <si>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</si>
  <si>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</si>
  <si>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</si>
  <si>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</si>
  <si>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</si>
  <si>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</si>
  <si>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</si>
  <si>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</si>
  <si>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</si>
  <si>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</si>
  <si>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</si>
  <si>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</si>
  <si>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</si>
  <si>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</si>
  <si>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</si>
  <si>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</si>
  <si>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</si>
  <si>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</si>
  <si>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</si>
  <si>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</si>
  <si>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</si>
  <si>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</si>
  <si>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</si>
  <si>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</si>
  <si>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</si>
  <si>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</si>
  <si>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</si>
  <si>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</si>
  <si>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</si>
  <si>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</si>
  <si>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</si>
  <si>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</si>
  <si>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</si>
  <si>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</si>
  <si>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</si>
  <si>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</si>
  <si>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</si>
  <si>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</si>
  <si>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</si>
  <si>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</si>
  <si>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</si>
  <si>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</si>
  <si>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</si>
  <si>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</si>
  <si>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</si>
  <si>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</si>
  <si>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</si>
  <si>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</si>
  <si>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</si>
  <si>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</si>
  <si>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</si>
  <si>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</si>
  <si>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</si>
  <si>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</si>
  <si>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</si>
  <si>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</si>
  <si>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</si>
  <si>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</si>
  <si>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</si>
  <si>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</si>
  <si>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</si>
  <si>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</si>
  <si>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</si>
  <si>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</si>
  <si>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</si>
  <si>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</si>
  <si>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</si>
  <si>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</si>
  <si>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</si>
  <si>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</si>
  <si>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</si>
  <si>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</si>
  <si>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</si>
  <si>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</si>
  <si>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</si>
  <si>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</si>
  <si>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</si>
  <si>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</si>
  <si>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</si>
  <si>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</si>
  <si>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</si>
  <si>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</si>
  <si>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</si>
  <si>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</si>
  <si>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</si>
  <si>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</si>
  <si>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</si>
  <si>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</si>
  <si>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</si>
  <si>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</si>
  <si>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</si>
  <si>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</si>
  <si>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</si>
  <si>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</si>
  <si>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</si>
  <si>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</si>
  <si>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</si>
  <si>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</si>
  <si>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</si>
  <si>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</si>
  <si>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</si>
  <si>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</si>
  <si>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</si>
  <si>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</si>
  <si>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</si>
  <si>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</si>
  <si>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</si>
  <si>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</si>
  <si>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</si>
  <si>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</si>
  <si>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</si>
  <si>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</si>
  <si>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</si>
  <si>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</si>
  <si>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</si>
  <si>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</si>
  <si>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</si>
  <si>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</si>
  <si>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</si>
  <si>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</si>
  <si>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</si>
  <si>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</si>
  <si>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</si>
  <si>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</si>
  <si>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</si>
  <si>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</si>
  <si>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</si>
  <si>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</si>
  <si>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</si>
  <si>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</si>
  <si>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</si>
  <si>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</si>
  <si>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</si>
  <si>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</si>
  <si>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</si>
  <si>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</si>
  <si>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</si>
  <si>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</si>
  <si>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</si>
  <si>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</si>
  <si>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</si>
  <si>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</si>
  <si>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</si>
  <si>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</si>
  <si>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</si>
  <si>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</si>
  <si>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</si>
  <si>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</si>
  <si>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</si>
  <si>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</si>
  <si>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</si>
  <si>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</si>
  <si>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</si>
  <si>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</si>
  <si>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</si>
  <si>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</si>
  <si>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</si>
  <si>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</si>
  <si>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</si>
  <si>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</si>
  <si>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</si>
  <si>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</si>
  <si>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</si>
  <si>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</si>
  <si>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</si>
  <si>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</si>
  <si>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</si>
  <si>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</si>
  <si>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</si>
  <si>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</si>
  <si>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</si>
  <si>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</si>
  <si>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</si>
  <si>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</si>
  <si>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</si>
  <si>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</si>
  <si>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</si>
  <si>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</si>
  <si>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</si>
  <si>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</si>
  <si>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</si>
  <si>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</si>
  <si>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</si>
  <si>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</si>
  <si>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</si>
  <si>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</si>
  <si>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</si>
  <si>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</si>
  <si>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</si>
  <si>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</si>
  <si>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</si>
  <si>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</si>
  <si>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</si>
  <si>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</si>
  <si>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</si>
  <si>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</si>
  <si>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</si>
  <si>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</si>
  <si>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</si>
  <si>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</si>
  <si>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</si>
  <si>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</si>
  <si>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</si>
  <si>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</si>
  <si>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</si>
  <si>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</si>
  <si>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</si>
  <si>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</si>
  <si>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</si>
  <si>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</si>
  <si>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</si>
  <si>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</si>
  <si>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</si>
  <si>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</si>
  <si>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</si>
  <si>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</si>
  <si>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</si>
  <si>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</si>
  <si>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</si>
  <si>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</si>
  <si>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</si>
  <si>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</si>
  <si>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</si>
  <si>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</si>
  <si>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</si>
  <si>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</si>
  <si>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</si>
  <si>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</si>
  <si>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</si>
  <si>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</si>
  <si>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</si>
  <si>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</si>
  <si>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</si>
  <si>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</si>
  <si>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</si>
  <si>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</si>
  <si>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</si>
  <si>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</si>
  <si>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</si>
  <si>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</si>
  <si>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</si>
  <si>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</si>
  <si>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</si>
  <si>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</si>
  <si>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</si>
  <si>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</si>
  <si>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</si>
  <si>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</si>
  <si>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</si>
  <si>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</si>
  <si>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</si>
  <si>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</si>
  <si>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</si>
  <si>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</si>
  <si>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</si>
  <si>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</si>
  <si>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</si>
  <si>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</si>
  <si>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</si>
  <si>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</si>
  <si>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</si>
  <si>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</si>
  <si>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</si>
  <si>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</si>
  <si>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</si>
  <si>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</si>
  <si>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</si>
  <si>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</si>
  <si>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</si>
  <si>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</si>
  <si>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</si>
  <si>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</si>
  <si>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</si>
  <si>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</si>
  <si>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</si>
  <si>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</si>
  <si>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</si>
  <si>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</si>
  <si>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</si>
  <si>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</si>
  <si>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</si>
  <si>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</si>
  <si>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</si>
  <si>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</si>
  <si>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</si>
  <si>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</si>
  <si>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</si>
  <si>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</si>
  <si>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</si>
  <si>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</si>
  <si>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</si>
  <si>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</si>
  <si>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</si>
  <si>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</si>
  <si>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</si>
  <si>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</si>
  <si>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</si>
  <si>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</si>
  <si>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</si>
  <si>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</si>
  <si>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</si>
  <si>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</si>
  <si>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</si>
  <si>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</si>
  <si>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</si>
  <si>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</si>
  <si>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</si>
  <si>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</si>
  <si>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</si>
  <si>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</si>
  <si>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</si>
  <si>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</si>
  <si>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</si>
  <si>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</si>
  <si>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</si>
  <si>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</si>
  <si>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</si>
  <si>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</si>
  <si>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</si>
  <si>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</si>
  <si>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</si>
  <si>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</si>
  <si>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</si>
  <si>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MARIA MARTINOLIĆA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</si>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</sst>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2690119.66</v>
      </c>
      <c r="D2" s="7">
        <f>'PR-RAS'!E6</f>
        <v>2820377.4300000006</v>
      </c>
      <c r="E2" s="7">
        <v>0</v>
      </c>
      <c r="F2" s="7">
        <v>0</v>
      </c>
      <c r="G2" s="8">
        <f t="shared" ref="G2:G274" si="0">(B2/1000)*(C2*1+D2*2)</f>
        <v>8330.8745200000012</v>
      </c>
      <c r="H2" s="8">
        <f t="shared" ref="H2:H274" si="1">ABS(C2-ROUND(C2,0))+ABS(D2-ROUND(D2,0))</f>
        <v>0.77000000048428774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2399457.63</v>
      </c>
      <c r="D45" s="2">
        <f>'PR-RAS'!E49</f>
        <v>2526640.8200000003</v>
      </c>
      <c r="E45" s="2">
        <v>0</v>
      </c>
      <c r="F45" s="2">
        <v>0</v>
      </c>
      <c r="G45" s="3">
        <f t="shared" si="0"/>
        <v>327920.52788000001</v>
      </c>
      <c r="H45" s="3">
        <f t="shared" si="1"/>
        <v>0.54999999981373549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2399457.63</v>
      </c>
      <c r="D64" s="2">
        <f>'PR-RAS'!E68</f>
        <v>2526640.8200000003</v>
      </c>
      <c r="E64" s="2">
        <v>0</v>
      </c>
      <c r="F64" s="2">
        <v>0</v>
      </c>
      <c r="G64" s="3">
        <f t="shared" si="0"/>
        <v>469522.57401000004</v>
      </c>
      <c r="H64" s="3">
        <f t="shared" si="1"/>
        <v>0.54999999981373549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2377528.23</v>
      </c>
      <c r="D65" s="2">
        <f>'PR-RAS'!E69</f>
        <v>2517219.1800000002</v>
      </c>
      <c r="E65" s="2">
        <v>0</v>
      </c>
      <c r="F65" s="2">
        <v>0</v>
      </c>
      <c r="G65" s="3">
        <f t="shared" si="0"/>
        <v>474365.86176</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21929.4</v>
      </c>
      <c r="D66" s="2">
        <f>'PR-RAS'!E70</f>
        <v>9421.64</v>
      </c>
      <c r="E66" s="2">
        <v>0</v>
      </c>
      <c r="F66" s="2">
        <v>0</v>
      </c>
      <c r="G66" s="3">
        <f t="shared" si="0"/>
        <v>2650.2242000000001</v>
      </c>
      <c r="H66" s="3">
        <f t="shared" si="1"/>
        <v>0.76000000000203727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11.15</v>
      </c>
      <c r="D78" s="2">
        <f>'PR-RAS'!E82</f>
        <v>8.1</v>
      </c>
      <c r="E78" s="2">
        <v>0</v>
      </c>
      <c r="F78" s="2">
        <v>0</v>
      </c>
      <c r="G78" s="3">
        <f t="shared" si="0"/>
        <v>2.10595</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11.15</v>
      </c>
      <c r="D79" s="2">
        <f>'PR-RAS'!E83</f>
        <v>8.1</v>
      </c>
      <c r="E79" s="2">
        <v>0</v>
      </c>
      <c r="F79" s="2">
        <v>0</v>
      </c>
      <c r="G79" s="3">
        <f t="shared" si="0"/>
        <v>2.1333000000000002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11.15</v>
      </c>
      <c r="D81" s="2">
        <f>'PR-RAS'!E85</f>
        <v>8.1</v>
      </c>
      <c r="E81" s="2">
        <v>0</v>
      </c>
      <c r="F81" s="2">
        <v>0</v>
      </c>
      <c r="G81" s="3">
        <f t="shared" si="0"/>
        <v>2.1880000000000002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69427.929999999993</v>
      </c>
      <c r="D102" s="2">
        <f>'PR-RAS'!E106</f>
        <v>60229.2</v>
      </c>
      <c r="E102" s="2">
        <v>0</v>
      </c>
      <c r="F102" s="2">
        <v>0</v>
      </c>
      <c r="G102" s="3">
        <f t="shared" si="0"/>
        <v>19178.519329999999</v>
      </c>
      <c r="H102" s="3">
        <f t="shared" si="1"/>
        <v>0.27000000000407454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69427.929999999993</v>
      </c>
      <c r="D108" s="2">
        <f>'PR-RAS'!E112</f>
        <v>60229.2</v>
      </c>
      <c r="E108" s="2">
        <v>0</v>
      </c>
      <c r="F108" s="2">
        <v>0</v>
      </c>
      <c r="G108" s="3">
        <f t="shared" si="0"/>
        <v>20317.837309999999</v>
      </c>
      <c r="H108" s="3">
        <f t="shared" si="1"/>
        <v>0.27000000000407454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69427.929999999993</v>
      </c>
      <c r="D113" s="2">
        <f>'PR-RAS'!E117</f>
        <v>60229.2</v>
      </c>
      <c r="E113" s="2">
        <v>0</v>
      </c>
      <c r="F113" s="2">
        <v>0</v>
      </c>
      <c r="G113" s="3">
        <f t="shared" si="0"/>
        <v>21267.268959999998</v>
      </c>
      <c r="H113" s="3">
        <f t="shared" si="1"/>
        <v>0.27000000000407454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19467.809999999998</v>
      </c>
      <c r="D121" s="2">
        <f>'PR-RAS'!E125</f>
        <v>21061.589999999997</v>
      </c>
      <c r="E121" s="2">
        <v>0</v>
      </c>
      <c r="F121" s="2">
        <v>0</v>
      </c>
      <c r="G121" s="3">
        <f t="shared" si="0"/>
        <v>7390.9187999999986</v>
      </c>
      <c r="H121" s="3">
        <f t="shared" si="1"/>
        <v>0.60000000000582077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8093.18</v>
      </c>
      <c r="D122" s="2">
        <f>'PR-RAS'!E126</f>
        <v>10058.719999999999</v>
      </c>
      <c r="E122" s="2">
        <v>0</v>
      </c>
      <c r="F122" s="2">
        <v>0</v>
      </c>
      <c r="G122" s="3">
        <f t="shared" si="0"/>
        <v>3413.4850199999996</v>
      </c>
      <c r="H122" s="3">
        <f t="shared" si="1"/>
        <v>0.46000000000094587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330</v>
      </c>
      <c r="D123" s="2">
        <f>'PR-RAS'!E127</f>
        <v>340</v>
      </c>
      <c r="E123" s="2">
        <v>0</v>
      </c>
      <c r="F123" s="2">
        <v>0</v>
      </c>
      <c r="G123" s="3">
        <f t="shared" si="0"/>
        <v>123.22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7763.18</v>
      </c>
      <c r="D124" s="2">
        <f>'PR-RAS'!E128</f>
        <v>9718.7199999999993</v>
      </c>
      <c r="E124" s="2">
        <v>0</v>
      </c>
      <c r="F124" s="2">
        <v>0</v>
      </c>
      <c r="G124" s="3">
        <f t="shared" si="0"/>
        <v>3345.6762599999997</v>
      </c>
      <c r="H124" s="3">
        <f t="shared" si="1"/>
        <v>0.46000000000094587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11374.63</v>
      </c>
      <c r="D125" s="2">
        <f>'PR-RAS'!E129</f>
        <v>11002.869999999999</v>
      </c>
      <c r="E125" s="2">
        <v>0</v>
      </c>
      <c r="F125" s="2">
        <v>0</v>
      </c>
      <c r="G125" s="3">
        <f t="shared" si="0"/>
        <v>4139.1658799999996</v>
      </c>
      <c r="H125" s="3">
        <f t="shared" si="1"/>
        <v>0.50000000000181899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225</v>
      </c>
      <c r="D126" s="2">
        <f>'PR-RAS'!E130</f>
        <v>1426.97</v>
      </c>
      <c r="E126" s="2">
        <v>0</v>
      </c>
      <c r="F126" s="2">
        <v>0</v>
      </c>
      <c r="G126" s="3">
        <f t="shared" si="0"/>
        <v>384.86750000000001</v>
      </c>
      <c r="H126" s="3">
        <f t="shared" si="1"/>
        <v>2.9999999999972715E-2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11149.63</v>
      </c>
      <c r="D127" s="2">
        <f>'PR-RAS'!E131</f>
        <v>9575.9</v>
      </c>
      <c r="E127" s="2">
        <v>0</v>
      </c>
      <c r="F127" s="2">
        <v>0</v>
      </c>
      <c r="G127" s="3">
        <f t="shared" si="0"/>
        <v>3817.98018</v>
      </c>
      <c r="H127" s="3">
        <f t="shared" si="1"/>
        <v>0.47000000000116415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201755.14</v>
      </c>
      <c r="D130" s="2">
        <f>'PR-RAS'!E134</f>
        <v>212437.72</v>
      </c>
      <c r="E130" s="2">
        <v>0</v>
      </c>
      <c r="F130" s="2">
        <v>0</v>
      </c>
      <c r="G130" s="3">
        <f t="shared" si="0"/>
        <v>80835.344820000013</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201755.14</v>
      </c>
      <c r="D131" s="2">
        <f>'PR-RAS'!E135</f>
        <v>212437.72</v>
      </c>
      <c r="E131" s="2">
        <v>0</v>
      </c>
      <c r="F131" s="2">
        <v>0</v>
      </c>
      <c r="G131" s="3">
        <f t="shared" si="0"/>
        <v>81461.97540000001</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201755.14</v>
      </c>
      <c r="D132" s="2">
        <f>'PR-RAS'!E136</f>
        <v>212437.72</v>
      </c>
      <c r="E132" s="2">
        <v>0</v>
      </c>
      <c r="F132" s="2">
        <v>0</v>
      </c>
      <c r="G132" s="3">
        <f t="shared" si="0"/>
        <v>82088.605980000008</v>
      </c>
      <c r="H132" s="3">
        <f t="shared" si="1"/>
        <v>0.42000000001280569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2654542.8400000008</v>
      </c>
      <c r="D148" s="2">
        <f>'PR-RAS'!E152</f>
        <v>2984912.9999999995</v>
      </c>
      <c r="E148" s="2">
        <v>0</v>
      </c>
      <c r="F148" s="2">
        <v>0</v>
      </c>
      <c r="G148" s="3">
        <f t="shared" si="0"/>
        <v>1267782.21948</v>
      </c>
      <c r="H148" s="3">
        <f t="shared" si="1"/>
        <v>0.15999999968335032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2251886.66</v>
      </c>
      <c r="D149" s="2">
        <f>'PR-RAS'!E153</f>
        <v>2597051.0999999996</v>
      </c>
      <c r="E149" s="2">
        <v>0</v>
      </c>
      <c r="F149" s="2">
        <v>0</v>
      </c>
      <c r="G149" s="3">
        <f t="shared" si="0"/>
        <v>1102006.3512799998</v>
      </c>
      <c r="H149" s="3">
        <f t="shared" si="1"/>
        <v>0.43999999947845936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1858400</v>
      </c>
      <c r="D150" s="2">
        <f>'PR-RAS'!E154</f>
        <v>2157753.7799999998</v>
      </c>
      <c r="E150" s="2">
        <v>0</v>
      </c>
      <c r="F150" s="2">
        <v>0</v>
      </c>
      <c r="G150" s="3">
        <f t="shared" si="0"/>
        <v>919912.22643999988</v>
      </c>
      <c r="H150" s="3">
        <f t="shared" si="1"/>
        <v>0.22000000020489097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1737288.22</v>
      </c>
      <c r="D151" s="2">
        <f>'PR-RAS'!E155</f>
        <v>1990254.25</v>
      </c>
      <c r="E151" s="2">
        <v>0</v>
      </c>
      <c r="F151" s="2">
        <v>0</v>
      </c>
      <c r="G151" s="3">
        <f t="shared" si="0"/>
        <v>857669.50799999991</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83087.960000000006</v>
      </c>
      <c r="D153" s="2">
        <f>'PR-RAS'!E157</f>
        <v>125029.27</v>
      </c>
      <c r="E153" s="2">
        <v>0</v>
      </c>
      <c r="F153" s="2">
        <v>0</v>
      </c>
      <c r="G153" s="3">
        <f t="shared" si="0"/>
        <v>50638.267999999996</v>
      </c>
      <c r="H153" s="3">
        <f t="shared" si="1"/>
        <v>0.30999999999767169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38023.82</v>
      </c>
      <c r="D154" s="2">
        <f>'PR-RAS'!E158</f>
        <v>42470.26</v>
      </c>
      <c r="E154" s="2">
        <v>0</v>
      </c>
      <c r="F154" s="2">
        <v>0</v>
      </c>
      <c r="G154" s="3">
        <f t="shared" si="0"/>
        <v>18813.544019999998</v>
      </c>
      <c r="H154" s="3">
        <f t="shared" si="1"/>
        <v>0.44000000000232831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93779.69</v>
      </c>
      <c r="D155" s="2">
        <f>'PR-RAS'!E159</f>
        <v>91379.42</v>
      </c>
      <c r="E155" s="2">
        <v>0</v>
      </c>
      <c r="F155" s="2">
        <v>0</v>
      </c>
      <c r="G155" s="3">
        <f t="shared" si="0"/>
        <v>42586.933620000003</v>
      </c>
      <c r="H155" s="3">
        <f t="shared" si="1"/>
        <v>0.72999999999592546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299706.97000000003</v>
      </c>
      <c r="D156" s="2">
        <f>'PR-RAS'!E160</f>
        <v>347917.9</v>
      </c>
      <c r="E156" s="2">
        <v>0</v>
      </c>
      <c r="F156" s="2">
        <v>0</v>
      </c>
      <c r="G156" s="3">
        <f t="shared" si="0"/>
        <v>154309.12935</v>
      </c>
      <c r="H156" s="3">
        <f t="shared" si="1"/>
        <v>0.12999999994644895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299701.13</v>
      </c>
      <c r="D158" s="2">
        <f>'PR-RAS'!E162</f>
        <v>347917.9</v>
      </c>
      <c r="E158" s="2">
        <v>0</v>
      </c>
      <c r="F158" s="2">
        <v>0</v>
      </c>
      <c r="G158" s="3">
        <f t="shared" si="0"/>
        <v>156299.29801</v>
      </c>
      <c r="H158" s="3">
        <f t="shared" si="1"/>
        <v>0.22999999998137355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5.84</v>
      </c>
      <c r="D159" s="2">
        <f>'PR-RAS'!E163</f>
        <v>0</v>
      </c>
      <c r="E159" s="2">
        <v>0</v>
      </c>
      <c r="F159" s="2">
        <v>0</v>
      </c>
      <c r="G159" s="3">
        <f t="shared" si="0"/>
        <v>0.92271999999999998</v>
      </c>
      <c r="H159" s="3">
        <f t="shared" si="1"/>
        <v>0.16000000000000014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369983.16</v>
      </c>
      <c r="D160" s="2">
        <f>'PR-RAS'!E164</f>
        <v>357862.04000000004</v>
      </c>
      <c r="E160" s="2">
        <v>0</v>
      </c>
      <c r="F160" s="2">
        <v>0</v>
      </c>
      <c r="G160" s="3">
        <f t="shared" si="0"/>
        <v>172627.45116</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40368.76</v>
      </c>
      <c r="D161" s="2">
        <f>'PR-RAS'!E165</f>
        <v>44184.390000000007</v>
      </c>
      <c r="E161" s="2">
        <v>0</v>
      </c>
      <c r="F161" s="2">
        <v>0</v>
      </c>
      <c r="G161" s="3">
        <f t="shared" si="0"/>
        <v>20598.006400000002</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12141.44</v>
      </c>
      <c r="D162" s="2">
        <f>'PR-RAS'!E166</f>
        <v>13571.87</v>
      </c>
      <c r="E162" s="2">
        <v>0</v>
      </c>
      <c r="F162" s="2">
        <v>0</v>
      </c>
      <c r="G162" s="3">
        <f t="shared" si="0"/>
        <v>6324.9139800000003</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25475.46</v>
      </c>
      <c r="D163" s="2">
        <f>'PR-RAS'!E167</f>
        <v>27367.72</v>
      </c>
      <c r="E163" s="2">
        <v>0</v>
      </c>
      <c r="F163" s="2">
        <v>0</v>
      </c>
      <c r="G163" s="3">
        <f t="shared" si="0"/>
        <v>12994.165799999999</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1736.36</v>
      </c>
      <c r="D164" s="2">
        <f>'PR-RAS'!E168</f>
        <v>2491.8000000000002</v>
      </c>
      <c r="E164" s="2">
        <v>0</v>
      </c>
      <c r="F164" s="2">
        <v>0</v>
      </c>
      <c r="G164" s="3">
        <f t="shared" si="0"/>
        <v>1095.35348</v>
      </c>
      <c r="H164" s="3">
        <f t="shared" si="1"/>
        <v>0.55999999999971806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1015.5</v>
      </c>
      <c r="D165" s="2">
        <f>'PR-RAS'!E169</f>
        <v>753</v>
      </c>
      <c r="E165" s="2">
        <v>0</v>
      </c>
      <c r="F165" s="2">
        <v>0</v>
      </c>
      <c r="G165" s="3">
        <f t="shared" si="0"/>
        <v>413.52600000000001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73289.789999999994</v>
      </c>
      <c r="D166" s="2">
        <f>'PR-RAS'!E170</f>
        <v>96997.01999999999</v>
      </c>
      <c r="E166" s="2">
        <v>0</v>
      </c>
      <c r="F166" s="2">
        <v>0</v>
      </c>
      <c r="G166" s="3">
        <f t="shared" si="0"/>
        <v>44101.831949999993</v>
      </c>
      <c r="H166" s="3">
        <f t="shared" si="1"/>
        <v>0.22999999999592546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16913.88</v>
      </c>
      <c r="D167" s="2">
        <f>'PR-RAS'!E171</f>
        <v>17252.96</v>
      </c>
      <c r="E167" s="2">
        <v>0</v>
      </c>
      <c r="F167" s="2">
        <v>0</v>
      </c>
      <c r="G167" s="3">
        <f t="shared" si="0"/>
        <v>8535.6868000000013</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4591.7299999999996</v>
      </c>
      <c r="D168" s="2">
        <f>'PR-RAS'!E172</f>
        <v>25701.96</v>
      </c>
      <c r="E168" s="2">
        <v>0</v>
      </c>
      <c r="F168" s="2">
        <v>0</v>
      </c>
      <c r="G168" s="3">
        <f t="shared" si="0"/>
        <v>9351.2735499999999</v>
      </c>
      <c r="H168" s="3">
        <f t="shared" si="1"/>
        <v>0.31000000000130967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40372.21</v>
      </c>
      <c r="D169" s="2">
        <f>'PR-RAS'!E173</f>
        <v>42004.29</v>
      </c>
      <c r="E169" s="2">
        <v>0</v>
      </c>
      <c r="F169" s="2">
        <v>0</v>
      </c>
      <c r="G169" s="3">
        <f t="shared" si="0"/>
        <v>20895.972720000002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5209.55</v>
      </c>
      <c r="D170" s="2">
        <f>'PR-RAS'!E174</f>
        <v>6680.56</v>
      </c>
      <c r="E170" s="2">
        <v>0</v>
      </c>
      <c r="F170" s="2">
        <v>0</v>
      </c>
      <c r="G170" s="3">
        <f t="shared" si="0"/>
        <v>3138.4432300000003</v>
      </c>
      <c r="H170" s="3">
        <f t="shared" si="1"/>
        <v>0.88999999999941792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5503.27</v>
      </c>
      <c r="D171" s="2">
        <f>'PR-RAS'!E175</f>
        <v>4357.8500000000004</v>
      </c>
      <c r="E171" s="2">
        <v>0</v>
      </c>
      <c r="F171" s="2">
        <v>0</v>
      </c>
      <c r="G171" s="3">
        <f t="shared" si="0"/>
        <v>2417.2249000000002</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699.15</v>
      </c>
      <c r="D173" s="2">
        <f>'PR-RAS'!E177</f>
        <v>999.4</v>
      </c>
      <c r="E173" s="2">
        <v>0</v>
      </c>
      <c r="F173" s="2">
        <v>0</v>
      </c>
      <c r="G173" s="3">
        <f t="shared" si="0"/>
        <v>464.04739999999993</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240885.15</v>
      </c>
      <c r="D174" s="2">
        <f>'PR-RAS'!E178</f>
        <v>204271.59999999998</v>
      </c>
      <c r="E174" s="2">
        <v>0</v>
      </c>
      <c r="F174" s="2">
        <v>0</v>
      </c>
      <c r="G174" s="3">
        <f t="shared" si="0"/>
        <v>112351.10454999999</v>
      </c>
      <c r="H174" s="3">
        <f t="shared" si="1"/>
        <v>0.5500000000174623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13294.82</v>
      </c>
      <c r="D175" s="2">
        <f>'PR-RAS'!E179</f>
        <v>21088.92</v>
      </c>
      <c r="E175" s="2">
        <v>0</v>
      </c>
      <c r="F175" s="2">
        <v>0</v>
      </c>
      <c r="G175" s="3">
        <f t="shared" si="0"/>
        <v>9652.242839999999</v>
      </c>
      <c r="H175" s="3">
        <f t="shared" si="1"/>
        <v>0.26000000000203727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24376.18</v>
      </c>
      <c r="D176" s="2">
        <f>'PR-RAS'!E180</f>
        <v>16319.19</v>
      </c>
      <c r="E176" s="2">
        <v>0</v>
      </c>
      <c r="F176" s="2">
        <v>0</v>
      </c>
      <c r="G176" s="3">
        <f t="shared" si="0"/>
        <v>9977.5479999999989</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1048.8499999999999</v>
      </c>
      <c r="D177" s="2">
        <f>'PR-RAS'!E181</f>
        <v>497.7</v>
      </c>
      <c r="E177" s="2">
        <v>0</v>
      </c>
      <c r="F177" s="2">
        <v>0</v>
      </c>
      <c r="G177" s="3">
        <f t="shared" si="0"/>
        <v>359.78799999999995</v>
      </c>
      <c r="H177" s="3">
        <f t="shared" si="1"/>
        <v>0.45000000000010232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13426.43</v>
      </c>
      <c r="D178" s="2">
        <f>'PR-RAS'!E182</f>
        <v>13643.61</v>
      </c>
      <c r="E178" s="2">
        <v>0</v>
      </c>
      <c r="F178" s="2">
        <v>0</v>
      </c>
      <c r="G178" s="3">
        <f t="shared" si="0"/>
        <v>7206.3160499999994</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14943.14</v>
      </c>
      <c r="D179" s="2">
        <f>'PR-RAS'!E183</f>
        <v>15223.54</v>
      </c>
      <c r="E179" s="2">
        <v>0</v>
      </c>
      <c r="F179" s="2">
        <v>0</v>
      </c>
      <c r="G179" s="3">
        <f t="shared" si="0"/>
        <v>8079.4591599999994</v>
      </c>
      <c r="H179" s="3">
        <f t="shared" si="1"/>
        <v>0.59999999999854481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6347.7</v>
      </c>
      <c r="D180" s="2">
        <f>'PR-RAS'!E184</f>
        <v>9101.26</v>
      </c>
      <c r="E180" s="2">
        <v>0</v>
      </c>
      <c r="F180" s="2">
        <v>0</v>
      </c>
      <c r="G180" s="3">
        <f t="shared" si="0"/>
        <v>4394.48938</v>
      </c>
      <c r="H180" s="3">
        <f t="shared" si="1"/>
        <v>0.56000000000040018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8097.46</v>
      </c>
      <c r="D181" s="2">
        <f>'PR-RAS'!E185</f>
        <v>18727.64</v>
      </c>
      <c r="E181" s="2">
        <v>0</v>
      </c>
      <c r="F181" s="2">
        <v>0</v>
      </c>
      <c r="G181" s="3">
        <f t="shared" si="0"/>
        <v>8199.493199999999</v>
      </c>
      <c r="H181" s="3">
        <f t="shared" si="1"/>
        <v>0.82000000000061846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2071.2600000000002</v>
      </c>
      <c r="D182" s="2">
        <f>'PR-RAS'!E186</f>
        <v>2371.2399999999998</v>
      </c>
      <c r="E182" s="2">
        <v>0</v>
      </c>
      <c r="F182" s="2">
        <v>0</v>
      </c>
      <c r="G182" s="3">
        <f t="shared" si="0"/>
        <v>1233.28694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157279.31</v>
      </c>
      <c r="D183" s="2">
        <f>'PR-RAS'!E187</f>
        <v>107298.5</v>
      </c>
      <c r="E183" s="2">
        <v>0</v>
      </c>
      <c r="F183" s="2">
        <v>0</v>
      </c>
      <c r="G183" s="3">
        <f t="shared" si="0"/>
        <v>67681.488419999994</v>
      </c>
      <c r="H183" s="3">
        <f t="shared" si="1"/>
        <v>0.80999999999767169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369.14</v>
      </c>
      <c r="D184" s="2">
        <f>'PR-RAS'!E188</f>
        <v>1186</v>
      </c>
      <c r="E184" s="2">
        <v>0</v>
      </c>
      <c r="F184" s="2">
        <v>0</v>
      </c>
      <c r="G184" s="3">
        <f t="shared" si="0"/>
        <v>501.62861999999996</v>
      </c>
      <c r="H184" s="3">
        <f t="shared" si="1"/>
        <v>0.13999999999998636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15070.32</v>
      </c>
      <c r="D190" s="2">
        <f>'PR-RAS'!E194</f>
        <v>11223.03</v>
      </c>
      <c r="E190" s="2">
        <v>0</v>
      </c>
      <c r="F190" s="2">
        <v>0</v>
      </c>
      <c r="G190" s="3">
        <f t="shared" si="0"/>
        <v>7090.5958200000014</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1609.54</v>
      </c>
      <c r="D193" s="2">
        <f>'PR-RAS'!E197</f>
        <v>1221.42</v>
      </c>
      <c r="E193" s="2">
        <v>0</v>
      </c>
      <c r="F193" s="2">
        <v>0</v>
      </c>
      <c r="G193" s="3">
        <f t="shared" si="0"/>
        <v>778.05696</v>
      </c>
      <c r="H193" s="3">
        <f t="shared" si="1"/>
        <v>0.88000000000010914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6394.26</v>
      </c>
      <c r="D195" s="2">
        <f>'PR-RAS'!E199</f>
        <v>7714.18</v>
      </c>
      <c r="E195" s="2">
        <v>0</v>
      </c>
      <c r="F195" s="2">
        <v>0</v>
      </c>
      <c r="G195" s="3">
        <f t="shared" si="0"/>
        <v>4233.5882800000009</v>
      </c>
      <c r="H195" s="3">
        <f t="shared" si="1"/>
        <v>0.44000000000050932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625</v>
      </c>
      <c r="D196" s="2">
        <f>'PR-RAS'!E200</f>
        <v>0</v>
      </c>
      <c r="E196" s="2">
        <v>0</v>
      </c>
      <c r="F196" s="2">
        <v>0</v>
      </c>
      <c r="G196" s="3">
        <f t="shared" si="0"/>
        <v>121.875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6363.43</v>
      </c>
      <c r="D197" s="2">
        <f>'PR-RAS'!E201</f>
        <v>2192.4299999999998</v>
      </c>
      <c r="E197" s="2">
        <v>0</v>
      </c>
      <c r="F197" s="2">
        <v>0</v>
      </c>
      <c r="G197" s="3">
        <f t="shared" si="0"/>
        <v>2106.6648400000004</v>
      </c>
      <c r="H197" s="3">
        <f t="shared" si="1"/>
        <v>0.86000000000012733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471.22</v>
      </c>
      <c r="D198" s="2">
        <f>'PR-RAS'!E202</f>
        <v>305.60999999999996</v>
      </c>
      <c r="E198" s="2">
        <v>0</v>
      </c>
      <c r="F198" s="2">
        <v>0</v>
      </c>
      <c r="G198" s="3">
        <f t="shared" si="0"/>
        <v>213.24068000000003</v>
      </c>
      <c r="H198" s="3">
        <f t="shared" si="1"/>
        <v>0.61000000000007049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471.22</v>
      </c>
      <c r="D212" s="2">
        <f>'PR-RAS'!E216</f>
        <v>305.60999999999996</v>
      </c>
      <c r="E212" s="2">
        <v>0</v>
      </c>
      <c r="F212" s="2">
        <v>0</v>
      </c>
      <c r="G212" s="3">
        <f t="shared" si="0"/>
        <v>228.39484000000002</v>
      </c>
      <c r="H212" s="3">
        <f t="shared" si="1"/>
        <v>0.61000000000007049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254.52</v>
      </c>
      <c r="D213" s="2">
        <f>'PR-RAS'!E217</f>
        <v>301.77</v>
      </c>
      <c r="E213" s="2">
        <v>0</v>
      </c>
      <c r="F213" s="2">
        <v>0</v>
      </c>
      <c r="G213" s="3">
        <f t="shared" si="0"/>
        <v>181.90871999999999</v>
      </c>
      <c r="H213" s="3">
        <f t="shared" si="1"/>
        <v>0.71000000000000796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216.7</v>
      </c>
      <c r="D215" s="2">
        <f>'PR-RAS'!E219</f>
        <v>3.84</v>
      </c>
      <c r="E215" s="2">
        <v>0</v>
      </c>
      <c r="F215" s="2">
        <v>0</v>
      </c>
      <c r="G215" s="3">
        <f t="shared" si="0"/>
        <v>48.017319999999998</v>
      </c>
      <c r="H215" s="3">
        <f t="shared" si="1"/>
        <v>0.46000000000001151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30819.58</v>
      </c>
      <c r="D258" s="2">
        <f>'PR-RAS'!E262</f>
        <v>28032.15</v>
      </c>
      <c r="E258" s="2">
        <v>0</v>
      </c>
      <c r="F258" s="2">
        <v>0</v>
      </c>
      <c r="G258" s="3">
        <f t="shared" si="0"/>
        <v>22329.157160000002</v>
      </c>
      <c r="H258" s="3">
        <f t="shared" si="1"/>
        <v>0.56999999999970896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30819.58</v>
      </c>
      <c r="D265" s="2">
        <f>'PR-RAS'!E269</f>
        <v>28032.15</v>
      </c>
      <c r="E265" s="2">
        <v>0</v>
      </c>
      <c r="F265" s="2">
        <v>0</v>
      </c>
      <c r="G265" s="3">
        <f t="shared" si="0"/>
        <v>22937.344320000004</v>
      </c>
      <c r="H265" s="3">
        <f t="shared" si="1"/>
        <v>0.56999999999970896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30819.58</v>
      </c>
      <c r="D267" s="2">
        <f>'PR-RAS'!E271</f>
        <v>28032.15</v>
      </c>
      <c r="E267" s="2">
        <v>0</v>
      </c>
      <c r="F267" s="2">
        <v>0</v>
      </c>
      <c r="G267" s="3">
        <f t="shared" si="0"/>
        <v>23111.112080000003</v>
      </c>
      <c r="H267" s="3">
        <f t="shared" si="1"/>
        <v>0.56999999999970896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1382.22</v>
      </c>
      <c r="D269" s="2">
        <f>'PR-RAS'!E273</f>
        <v>1662.1</v>
      </c>
      <c r="E269" s="2">
        <v>0</v>
      </c>
      <c r="F269" s="2">
        <v>0</v>
      </c>
      <c r="G269" s="3">
        <f t="shared" si="0"/>
        <v>1261.3205600000001</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1130.05</v>
      </c>
      <c r="D270" s="2">
        <f>'PR-RAS'!E274</f>
        <v>1662.1</v>
      </c>
      <c r="E270" s="2">
        <v>0</v>
      </c>
      <c r="F270" s="2">
        <v>0</v>
      </c>
      <c r="G270" s="3">
        <f t="shared" si="0"/>
        <v>1198.19325</v>
      </c>
      <c r="H270" s="3">
        <f t="shared" si="1"/>
        <v>0.14999999999986358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587.27</v>
      </c>
      <c r="E271" s="2">
        <v>0</v>
      </c>
      <c r="F271" s="2">
        <v>0</v>
      </c>
      <c r="G271" s="3">
        <f t="shared" si="0"/>
        <v>317.12580000000003</v>
      </c>
      <c r="H271" s="3">
        <f t="shared" si="1"/>
        <v>0.26999999999998181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1130.05</v>
      </c>
      <c r="D272" s="2">
        <f>'PR-RAS'!E276</f>
        <v>1074.83</v>
      </c>
      <c r="E272" s="2">
        <v>0</v>
      </c>
      <c r="F272" s="2">
        <v>0</v>
      </c>
      <c r="G272" s="3">
        <f t="shared" si="0"/>
        <v>888.80141000000003</v>
      </c>
      <c r="H272" s="3">
        <f t="shared" si="1"/>
        <v>0.22000000000002728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252.17</v>
      </c>
      <c r="D279" s="2">
        <f>'PR-RAS'!E283</f>
        <v>0</v>
      </c>
      <c r="E279" s="2">
        <v>0</v>
      </c>
      <c r="F279" s="2">
        <v>0</v>
      </c>
      <c r="G279" s="3">
        <f t="shared" si="12"/>
        <v>70.103260000000006</v>
      </c>
      <c r="H279" s="3">
        <f t="shared" si="13"/>
        <v>0.16999999999998749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252.17</v>
      </c>
      <c r="D284" s="2">
        <f>'PR-RAS'!E288</f>
        <v>0</v>
      </c>
      <c r="E284" s="2">
        <v>0</v>
      </c>
      <c r="F284" s="2">
        <v>0</v>
      </c>
      <c r="G284" s="3">
        <f t="shared" si="12"/>
        <v>71.364109999999997</v>
      </c>
      <c r="H284" s="3">
        <f t="shared" si="13"/>
        <v>0.16999999999998749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2654542.8400000008</v>
      </c>
      <c r="D295" s="2">
        <f>'PR-RAS'!E299</f>
        <v>2984912.9999999995</v>
      </c>
      <c r="E295" s="2">
        <v>0</v>
      </c>
      <c r="F295" s="2">
        <v>0</v>
      </c>
      <c r="G295" s="3">
        <f t="shared" si="12"/>
        <v>2535564.4389599999</v>
      </c>
      <c r="H295" s="3">
        <f t="shared" si="13"/>
        <v>0.15999999968335032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35576.819999999367</v>
      </c>
      <c r="D296" s="2">
        <f>'PR-RAS'!E300</f>
        <v>0</v>
      </c>
      <c r="E296" s="2">
        <v>0</v>
      </c>
      <c r="F296" s="2">
        <v>0</v>
      </c>
      <c r="G296" s="3">
        <f t="shared" si="12"/>
        <v>10495.161899999812</v>
      </c>
      <c r="H296" s="3">
        <f t="shared" si="13"/>
        <v>0.18000000063329935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164535.5699999989</v>
      </c>
      <c r="E297" s="2">
        <v>0</v>
      </c>
      <c r="F297" s="2">
        <v>0</v>
      </c>
      <c r="G297" s="3">
        <f t="shared" si="12"/>
        <v>97405.057439999349</v>
      </c>
      <c r="H297" s="3">
        <f t="shared" si="13"/>
        <v>0.43000000109896064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8131.76</v>
      </c>
      <c r="D298" s="2">
        <f>'PR-RAS'!E302</f>
        <v>1765.64</v>
      </c>
      <c r="E298" s="2">
        <v>0</v>
      </c>
      <c r="F298" s="2">
        <v>0</v>
      </c>
      <c r="G298" s="3">
        <f t="shared" si="12"/>
        <v>3463.9228800000001</v>
      </c>
      <c r="H298" s="3">
        <f t="shared" si="13"/>
        <v>0.59999999999968168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2694.79</v>
      </c>
      <c r="D300" s="2">
        <f>'PR-RAS'!E304</f>
        <v>204135.59</v>
      </c>
      <c r="E300" s="2">
        <v>0</v>
      </c>
      <c r="F300" s="2">
        <v>0</v>
      </c>
      <c r="G300" s="3">
        <f t="shared" si="12"/>
        <v>122878.82502999999</v>
      </c>
      <c r="H300" s="3">
        <f t="shared" si="13"/>
        <v>0.62000000000352884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578.99</v>
      </c>
      <c r="D301" s="2">
        <f>'PR-RAS'!E305</f>
        <v>18.38</v>
      </c>
      <c r="E301" s="2">
        <v>0</v>
      </c>
      <c r="F301" s="2">
        <v>0</v>
      </c>
      <c r="G301" s="3">
        <f t="shared" si="12"/>
        <v>184.72499999999999</v>
      </c>
      <c r="H301" s="3">
        <f t="shared" si="13"/>
        <v>0.38999999999998991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41942.94</v>
      </c>
      <c r="D355" s="2">
        <f>'PR-RAS'!E360</f>
        <v>29324.06</v>
      </c>
      <c r="E355" s="2">
        <v>0</v>
      </c>
      <c r="F355" s="2">
        <v>0</v>
      </c>
      <c r="G355" s="3">
        <f t="shared" si="12"/>
        <v>35609.235239999995</v>
      </c>
      <c r="H355" s="3">
        <f t="shared" si="13"/>
        <v>0.11999999999898137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41942.94</v>
      </c>
      <c r="D368" s="2">
        <f>'PR-RAS'!E373</f>
        <v>29324.06</v>
      </c>
      <c r="E368" s="2">
        <v>0</v>
      </c>
      <c r="F368" s="2">
        <v>0</v>
      </c>
      <c r="G368" s="3">
        <f t="shared" si="12"/>
        <v>36916.919020000001</v>
      </c>
      <c r="H368" s="3">
        <f t="shared" si="13"/>
        <v>0.11999999999898137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21842.900000000005</v>
      </c>
      <c r="D374" s="2">
        <f>'PR-RAS'!E379</f>
        <v>21490.440000000002</v>
      </c>
      <c r="E374" s="2">
        <v>0</v>
      </c>
      <c r="F374" s="2">
        <v>0</v>
      </c>
      <c r="G374" s="3">
        <f t="shared" si="12"/>
        <v>24179.269940000006</v>
      </c>
      <c r="H374" s="3">
        <f t="shared" si="13"/>
        <v>0.53999999999723514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17168.810000000001</v>
      </c>
      <c r="D375" s="2">
        <f>'PR-RAS'!E380</f>
        <v>2333.79</v>
      </c>
      <c r="E375" s="2">
        <v>0</v>
      </c>
      <c r="F375" s="2">
        <v>0</v>
      </c>
      <c r="G375" s="3">
        <f t="shared" si="12"/>
        <v>8166.8098599999994</v>
      </c>
      <c r="H375" s="3">
        <f t="shared" si="13"/>
        <v>0.39999999999872671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691.25</v>
      </c>
      <c r="E376" s="2">
        <v>0</v>
      </c>
      <c r="F376" s="2">
        <v>0</v>
      </c>
      <c r="G376" s="3">
        <f t="shared" si="12"/>
        <v>518.4375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4101.1000000000004</v>
      </c>
      <c r="D377" s="2">
        <f>'PR-RAS'!E382</f>
        <v>5211</v>
      </c>
      <c r="E377" s="2">
        <v>0</v>
      </c>
      <c r="F377" s="2">
        <v>0</v>
      </c>
      <c r="G377" s="3">
        <f t="shared" si="12"/>
        <v>5460.6855999999998</v>
      </c>
      <c r="H377" s="3">
        <f t="shared" si="13"/>
        <v>0.1000000000003638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9591.9</v>
      </c>
      <c r="E380" s="2">
        <v>0</v>
      </c>
      <c r="F380" s="2">
        <v>0</v>
      </c>
      <c r="G380" s="3">
        <f t="shared" si="12"/>
        <v>7270.6601999999993</v>
      </c>
      <c r="H380" s="3">
        <f t="shared" si="13"/>
        <v>0.1000000000003638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572.99</v>
      </c>
      <c r="D381" s="2">
        <f>'PR-RAS'!E386</f>
        <v>3662.5</v>
      </c>
      <c r="E381" s="2">
        <v>0</v>
      </c>
      <c r="F381" s="2">
        <v>0</v>
      </c>
      <c r="G381" s="3">
        <f t="shared" si="12"/>
        <v>3001.2361999999998</v>
      </c>
      <c r="H381" s="3">
        <f t="shared" si="13"/>
        <v>0.50999999999999091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20100.04</v>
      </c>
      <c r="D388" s="2">
        <f>'PR-RAS'!E393</f>
        <v>7833.62</v>
      </c>
      <c r="E388" s="2">
        <v>0</v>
      </c>
      <c r="F388" s="2">
        <v>0</v>
      </c>
      <c r="G388" s="3">
        <f t="shared" si="12"/>
        <v>13841.93736</v>
      </c>
      <c r="H388" s="3">
        <f t="shared" si="13"/>
        <v>0.42000000000098225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20100.04</v>
      </c>
      <c r="D389" s="2">
        <f>'PR-RAS'!E394</f>
        <v>7833.62</v>
      </c>
      <c r="E389" s="2">
        <v>0</v>
      </c>
      <c r="F389" s="2">
        <v>0</v>
      </c>
      <c r="G389" s="3">
        <f t="shared" si="12"/>
        <v>13877.70464</v>
      </c>
      <c r="H389" s="3">
        <f t="shared" si="13"/>
        <v>0.42000000000098225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41942.94</v>
      </c>
      <c r="D413" s="2">
        <f>'PR-RAS'!E418</f>
        <v>29324.06</v>
      </c>
      <c r="E413" s="2">
        <v>0</v>
      </c>
      <c r="F413" s="2">
        <v>0</v>
      </c>
      <c r="G413" s="3">
        <f t="shared" si="12"/>
        <v>41443.51672</v>
      </c>
      <c r="H413" s="3">
        <f t="shared" si="13"/>
        <v>0.11999999999898137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2690119.66</v>
      </c>
      <c r="D417" s="2">
        <f>'PR-RAS'!E422</f>
        <v>2820377.4300000006</v>
      </c>
      <c r="E417" s="2">
        <v>0</v>
      </c>
      <c r="F417" s="2">
        <v>0</v>
      </c>
      <c r="G417" s="3">
        <f t="shared" si="12"/>
        <v>3465643.8003200004</v>
      </c>
      <c r="H417" s="3">
        <f t="shared" si="13"/>
        <v>0.77000000048428774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2696485.7800000007</v>
      </c>
      <c r="D418" s="2">
        <f>'PR-RAS'!E423</f>
        <v>3014237.0599999996</v>
      </c>
      <c r="E418" s="2">
        <v>0</v>
      </c>
      <c r="F418" s="2">
        <v>0</v>
      </c>
      <c r="G418" s="3">
        <f t="shared" si="12"/>
        <v>3638308.2782999999</v>
      </c>
      <c r="H418" s="3">
        <f t="shared" si="13"/>
        <v>0.27999999886378646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6366.1200000005774</v>
      </c>
      <c r="D420" s="2">
        <f>'PR-RAS'!E425</f>
        <v>193859.62999999896</v>
      </c>
      <c r="E420" s="2">
        <v>0</v>
      </c>
      <c r="F420" s="2">
        <v>0</v>
      </c>
      <c r="G420" s="3">
        <f t="shared" si="12"/>
        <v>165121.77421999935</v>
      </c>
      <c r="H420" s="3">
        <f t="shared" si="13"/>
        <v>0.49000000162050128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8131.76</v>
      </c>
      <c r="D421" s="2">
        <f>'PR-RAS'!E426</f>
        <v>1765.64</v>
      </c>
      <c r="E421" s="2">
        <v>0</v>
      </c>
      <c r="F421" s="2">
        <v>0</v>
      </c>
      <c r="G421" s="3">
        <f t="shared" si="12"/>
        <v>4898.4768000000004</v>
      </c>
      <c r="H421" s="3">
        <f t="shared" si="13"/>
        <v>0.59999999999968168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2694.79</v>
      </c>
      <c r="D423" s="2">
        <f>'PR-RAS'!E428</f>
        <v>204135.59</v>
      </c>
      <c r="E423" s="2">
        <v>0</v>
      </c>
      <c r="F423" s="2">
        <v>0</v>
      </c>
      <c r="G423" s="3">
        <f t="shared" si="12"/>
        <v>173427.63933999999</v>
      </c>
      <c r="H423" s="3">
        <f t="shared" si="13"/>
        <v>0.62000000000352884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2690119.66</v>
      </c>
      <c r="D637" s="2">
        <f>'PR-RAS'!E643</f>
        <v>2820377.4300000006</v>
      </c>
      <c r="E637" s="2">
        <v>0</v>
      </c>
      <c r="F637" s="2">
        <v>0</v>
      </c>
      <c r="G637" s="3">
        <f t="shared" si="14"/>
        <v>5298436.194720001</v>
      </c>
      <c r="H637" s="3">
        <f t="shared" si="15"/>
        <v>0.77000000048428774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2696485.7800000007</v>
      </c>
      <c r="D638" s="2">
        <f>'PR-RAS'!E644</f>
        <v>3014237.0599999996</v>
      </c>
      <c r="E638" s="2">
        <v>0</v>
      </c>
      <c r="F638" s="2">
        <v>0</v>
      </c>
      <c r="G638" s="3">
        <f t="shared" si="14"/>
        <v>5557799.4563000007</v>
      </c>
      <c r="H638" s="3">
        <f t="shared" si="15"/>
        <v>0.27999999886378646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6366.1200000005774</v>
      </c>
      <c r="D640" s="2">
        <f>'PR-RAS'!E646</f>
        <v>193859.62999999896</v>
      </c>
      <c r="E640" s="2">
        <v>0</v>
      </c>
      <c r="F640" s="2">
        <v>0</v>
      </c>
      <c r="G640" s="3">
        <f t="shared" si="14"/>
        <v>251820.55781999903</v>
      </c>
      <c r="H640" s="3">
        <f t="shared" si="15"/>
        <v>0.49000000162050128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8131.76</v>
      </c>
      <c r="D641" s="2">
        <f>'PR-RAS'!E647</f>
        <v>1765.64</v>
      </c>
      <c r="E641" s="2">
        <v>0</v>
      </c>
      <c r="F641" s="2">
        <v>0</v>
      </c>
      <c r="G641" s="3">
        <f t="shared" si="14"/>
        <v>7464.3456000000006</v>
      </c>
      <c r="H641" s="3">
        <f t="shared" si="15"/>
        <v>0.59999999999968168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1765.6399999994228</v>
      </c>
      <c r="D643" s="2">
        <f>'PR-RAS'!E649</f>
        <v>0</v>
      </c>
      <c r="E643" s="2">
        <v>0</v>
      </c>
      <c r="F643" s="2">
        <v>0</v>
      </c>
      <c r="G643" s="3">
        <f t="shared" si="14"/>
        <v>1133.5408799996294</v>
      </c>
      <c r="H643" s="3">
        <f t="shared" si="15"/>
        <v>0.36000000057720172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192093.98999999894</v>
      </c>
      <c r="E644" s="2">
        <v>0</v>
      </c>
      <c r="F644" s="2">
        <v>0</v>
      </c>
      <c r="G644" s="3">
        <f t="shared" si="14"/>
        <v>247032.87113999864</v>
      </c>
      <c r="H644" s="3">
        <f t="shared" si="15"/>
        <v>1.0000001057051122E-2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192718.12</v>
      </c>
      <c r="D645" s="2">
        <f>'PR-RAS'!E651</f>
        <v>0</v>
      </c>
      <c r="E645" s="2">
        <v>0</v>
      </c>
      <c r="F645" s="2">
        <v>0</v>
      </c>
      <c r="G645" s="3">
        <f t="shared" si="14"/>
        <v>124110.46928</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21921.7</v>
      </c>
      <c r="D646" s="2">
        <f>'PR-RAS'!E653</f>
        <v>21199.13</v>
      </c>
      <c r="E646" s="2">
        <v>0</v>
      </c>
      <c r="F646" s="2">
        <v>0</v>
      </c>
      <c r="G646" s="3">
        <f t="shared" si="14"/>
        <v>41486.374200000006</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502408.6</v>
      </c>
      <c r="D647" s="2">
        <f>'PR-RAS'!E654</f>
        <v>479491.63</v>
      </c>
      <c r="E647" s="2">
        <v>0</v>
      </c>
      <c r="F647" s="2">
        <v>0</v>
      </c>
      <c r="G647" s="3">
        <f t="shared" si="14"/>
        <v>944059.1415599999</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503131.17</v>
      </c>
      <c r="D648" s="2">
        <f>'PR-RAS'!E655</f>
        <v>477408.46</v>
      </c>
      <c r="E648" s="2">
        <v>0</v>
      </c>
      <c r="F648" s="2">
        <v>0</v>
      </c>
      <c r="G648" s="3">
        <f t="shared" si="14"/>
        <v>943292.41423000011</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21199.129999999946</v>
      </c>
      <c r="D649" s="2">
        <f>'PR-RAS'!E656</f>
        <v>23282.299999999988</v>
      </c>
      <c r="E649" s="2">
        <v>0</v>
      </c>
      <c r="F649" s="2">
        <v>0</v>
      </c>
      <c r="G649" s="3">
        <f t="shared" si="14"/>
        <v>43910.897039999953</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87</v>
      </c>
      <c r="E651" s="2">
        <v>0</v>
      </c>
      <c r="F651" s="2">
        <v>0</v>
      </c>
      <c r="G651" s="3">
        <f t="shared" si="14"/>
        <v>170.3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58</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2247063.2799999998</v>
      </c>
      <c r="D676" s="2">
        <f>'PR-RAS'!E683</f>
        <v>2376765.2799999998</v>
      </c>
      <c r="E676" s="2">
        <v>0</v>
      </c>
      <c r="F676" s="2">
        <v>0</v>
      </c>
      <c r="G676" s="3">
        <f t="shared" si="14"/>
        <v>4725400.8420000002</v>
      </c>
      <c r="H676" s="3">
        <f t="shared" si="15"/>
        <v>0.55999999959021807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130464.95</v>
      </c>
      <c r="D677" s="2">
        <f>'PR-RAS'!E684</f>
        <v>140453.9</v>
      </c>
      <c r="E677" s="2">
        <v>0</v>
      </c>
      <c r="F677" s="2">
        <v>0</v>
      </c>
      <c r="G677" s="3">
        <f t="shared" si="14"/>
        <v>278087.97899999999</v>
      </c>
      <c r="H677" s="3">
        <f t="shared" si="15"/>
        <v>0.15000000000873115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19968.09</v>
      </c>
      <c r="D678" s="2">
        <f>'PR-RAS'!E685</f>
        <v>7917.86</v>
      </c>
      <c r="E678" s="2">
        <v>0</v>
      </c>
      <c r="F678" s="2">
        <v>0</v>
      </c>
      <c r="G678" s="3">
        <f t="shared" si="14"/>
        <v>24239.179370000002</v>
      </c>
      <c r="H678" s="3">
        <f t="shared" si="15"/>
        <v>0.23000000000047294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1961.31</v>
      </c>
      <c r="D679" s="2">
        <f>'PR-RAS'!E686</f>
        <v>1503.78</v>
      </c>
      <c r="E679" s="2">
        <v>0</v>
      </c>
      <c r="F679" s="2">
        <v>0</v>
      </c>
      <c r="G679" s="3">
        <f t="shared" si="14"/>
        <v>3368.8938600000001</v>
      </c>
      <c r="H679" s="3">
        <f t="shared" si="15"/>
        <v>0.52999999999997272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60595.63</v>
      </c>
      <c r="D717" s="2">
        <f>'PR-RAS'!E724</f>
        <v>51716.27</v>
      </c>
      <c r="E717" s="2">
        <v>0</v>
      </c>
      <c r="F717" s="2">
        <v>0</v>
      </c>
      <c r="G717" s="3">
        <f t="shared" si="14"/>
        <v>117444.16971999998</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796.15</v>
      </c>
      <c r="D719" s="2">
        <f>'PR-RAS'!E726</f>
        <v>74.400000000000006</v>
      </c>
      <c r="E719" s="2">
        <v>0</v>
      </c>
      <c r="F719" s="2">
        <v>0</v>
      </c>
      <c r="G719" s="3">
        <f t="shared" si="14"/>
        <v>678.47410000000002</v>
      </c>
      <c r="H719" s="3">
        <f t="shared" si="15"/>
        <v>0.54999999999998295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7341.11</v>
      </c>
      <c r="D725" s="2">
        <f>'PR-RAS'!E732</f>
        <v>3307.28</v>
      </c>
      <c r="E725" s="2">
        <v>0</v>
      </c>
      <c r="F725" s="2">
        <v>0</v>
      </c>
      <c r="G725" s="3">
        <f t="shared" si="14"/>
        <v>10103.90508</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4414.3999999999996</v>
      </c>
      <c r="E726" s="2">
        <v>0</v>
      </c>
      <c r="F726" s="2">
        <v>0</v>
      </c>
      <c r="G726" s="3">
        <f t="shared" si="14"/>
        <v>8961.232</v>
      </c>
      <c r="H726" s="3">
        <f t="shared" si="15"/>
        <v>0.87999999999965439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25475.46</v>
      </c>
      <c r="D727" s="2">
        <f>'PR-RAS'!E734</f>
        <v>27367.72</v>
      </c>
      <c r="E727" s="2">
        <v>0</v>
      </c>
      <c r="F727" s="2">
        <v>0</v>
      </c>
      <c r="G727" s="3">
        <f t="shared" si="14"/>
        <v>58233.113399999995</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4803.33</v>
      </c>
      <c r="D729" s="2">
        <f>'PR-RAS'!E736</f>
        <v>7079.39</v>
      </c>
      <c r="E729" s="2">
        <v>0</v>
      </c>
      <c r="F729" s="2">
        <v>0</v>
      </c>
      <c r="G729" s="3">
        <f t="shared" si="14"/>
        <v>13804.416080000001</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5161.58</v>
      </c>
      <c r="D731" s="2">
        <f>'PR-RAS'!E738</f>
        <v>4431.3500000000004</v>
      </c>
      <c r="E731" s="2">
        <v>0</v>
      </c>
      <c r="F731" s="2">
        <v>0</v>
      </c>
      <c r="G731" s="3">
        <f t="shared" si="14"/>
        <v>10237.724400000001</v>
      </c>
      <c r="H731" s="3">
        <f t="shared" si="15"/>
        <v>0.77000000000043656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2653.88</v>
      </c>
      <c r="D732" s="2">
        <f>'PR-RAS'!E739</f>
        <v>12014.29</v>
      </c>
      <c r="E732" s="2">
        <v>0</v>
      </c>
      <c r="F732" s="2">
        <v>0</v>
      </c>
      <c r="G732" s="3">
        <f t="shared" si="14"/>
        <v>19504.878260000001</v>
      </c>
      <c r="H732" s="3">
        <f t="shared" si="15"/>
        <v>0.41000000000076398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7488</v>
      </c>
      <c r="E737" s="2">
        <v>0</v>
      </c>
      <c r="F737" s="2">
        <v>0</v>
      </c>
      <c r="G737" s="3">
        <f t="shared" si="28"/>
        <v>15411.84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30819.58</v>
      </c>
      <c r="D848" s="2">
        <f>'PR-RAS'!E855</f>
        <v>28032.15</v>
      </c>
      <c r="E848" s="2">
        <v>0</v>
      </c>
      <c r="F848" s="2">
        <v>0</v>
      </c>
      <c r="G848" s="3">
        <f t="shared" si="34"/>
        <v>73590.646359999999</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383598.67999999993</v>
      </c>
      <c r="D1011" s="7">
        <f>BILANCA!E6</f>
        <v>360345.23</v>
      </c>
      <c r="E1011" s="7">
        <v>0</v>
      </c>
      <c r="F1011" s="7">
        <v>0</v>
      </c>
      <c r="G1011" s="8">
        <f t="shared" ref="G1011:G1306" si="38">B1011/1000*C1011+B1011/500*D1011</f>
        <v>1104.2891399999999</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136309.55999999991</v>
      </c>
      <c r="D1012" s="2">
        <f>BILANCA!E7</f>
        <v>120247.29999999999</v>
      </c>
      <c r="E1012" s="2">
        <v>0</v>
      </c>
      <c r="F1012" s="2">
        <v>0</v>
      </c>
      <c r="G1012" s="3">
        <f t="shared" si="38"/>
        <v>753.60831999999982</v>
      </c>
      <c r="H1012" s="3">
        <f t="shared" si="35"/>
        <v>0.74000000007799827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20338.599999999999</v>
      </c>
      <c r="E1013" s="2">
        <v>0</v>
      </c>
      <c r="F1013" s="2">
        <v>0</v>
      </c>
      <c r="G1013" s="3">
        <f t="shared" si="38"/>
        <v>122.0316</v>
      </c>
      <c r="H1013" s="3">
        <f t="shared" si="35"/>
        <v>0.40000000000145519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20338.599999999999</v>
      </c>
      <c r="E1014" s="2">
        <v>0</v>
      </c>
      <c r="F1014" s="2">
        <v>0</v>
      </c>
      <c r="G1014" s="3">
        <f t="shared" si="38"/>
        <v>162.7088</v>
      </c>
      <c r="H1014" s="3">
        <f t="shared" si="35"/>
        <v>0.40000000000145519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136309.55999999991</v>
      </c>
      <c r="D1017" s="2">
        <f>BILANCA!E12</f>
        <v>99908.699999999983</v>
      </c>
      <c r="E1017" s="2">
        <v>0</v>
      </c>
      <c r="F1017" s="2">
        <v>0</v>
      </c>
      <c r="G1017" s="3">
        <f t="shared" si="38"/>
        <v>2352.888719999999</v>
      </c>
      <c r="H1017" s="3">
        <f t="shared" si="35"/>
        <v>0.7400000001071021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39499.639999999985</v>
      </c>
      <c r="D1018" s="2">
        <f>BILANCA!E13</f>
        <v>17617.97</v>
      </c>
      <c r="E1018" s="2">
        <v>0</v>
      </c>
      <c r="F1018" s="2">
        <v>0</v>
      </c>
      <c r="G1018" s="3">
        <f t="shared" si="38"/>
        <v>597.88463999999999</v>
      </c>
      <c r="H1018" s="3">
        <f t="shared" si="35"/>
        <v>0.39000000001396984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14823.64</v>
      </c>
      <c r="D1019" s="2">
        <f>BILANCA!E14</f>
        <v>14823.64</v>
      </c>
      <c r="E1019" s="2">
        <v>0</v>
      </c>
      <c r="F1019" s="2">
        <v>0</v>
      </c>
      <c r="G1019" s="3">
        <f t="shared" si="38"/>
        <v>400.23827999999997</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198164.66</v>
      </c>
      <c r="D1020" s="2">
        <f>BILANCA!E15</f>
        <v>177826.06</v>
      </c>
      <c r="E1020" s="2">
        <v>0</v>
      </c>
      <c r="F1020" s="2">
        <v>0</v>
      </c>
      <c r="G1020" s="3">
        <f t="shared" si="38"/>
        <v>5538.1678000000002</v>
      </c>
      <c r="H1020" s="3">
        <f t="shared" si="35"/>
        <v>0.39999999999417923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173488.66</v>
      </c>
      <c r="D1023" s="2">
        <f>BILANCA!E18</f>
        <v>175031.73</v>
      </c>
      <c r="E1023" s="2">
        <v>0</v>
      </c>
      <c r="F1023" s="2">
        <v>0</v>
      </c>
      <c r="G1023" s="3">
        <f t="shared" si="38"/>
        <v>6806.1775600000001</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96809.919999999925</v>
      </c>
      <c r="D1024" s="2">
        <f>BILANCA!E19</f>
        <v>82290.729999999981</v>
      </c>
      <c r="E1024" s="2">
        <v>0</v>
      </c>
      <c r="F1024" s="2">
        <v>0</v>
      </c>
      <c r="G1024" s="3">
        <f t="shared" si="38"/>
        <v>3659.4793199999986</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510588.45</v>
      </c>
      <c r="D1025" s="2">
        <f>BILANCA!E20</f>
        <v>502028.77</v>
      </c>
      <c r="E1025" s="2">
        <v>0</v>
      </c>
      <c r="F1025" s="2">
        <v>0</v>
      </c>
      <c r="G1025" s="3">
        <f t="shared" si="38"/>
        <v>22719.689850000002</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3194.6</v>
      </c>
      <c r="D1026" s="2">
        <f>BILANCA!E21</f>
        <v>3491.33</v>
      </c>
      <c r="E1026" s="2">
        <v>0</v>
      </c>
      <c r="F1026" s="2">
        <v>0</v>
      </c>
      <c r="G1026" s="3">
        <f t="shared" si="38"/>
        <v>162.83616000000001</v>
      </c>
      <c r="H1026" s="3">
        <f t="shared" si="35"/>
        <v>0.73000000000001819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58050.86</v>
      </c>
      <c r="D1027" s="2">
        <f>BILANCA!E22</f>
        <v>63116.81</v>
      </c>
      <c r="E1027" s="2">
        <v>0</v>
      </c>
      <c r="F1027" s="2">
        <v>0</v>
      </c>
      <c r="G1027" s="3">
        <f t="shared" si="38"/>
        <v>3132.8361599999998</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1002.94</v>
      </c>
      <c r="D1028" s="2">
        <f>BILANCA!E23</f>
        <v>1002.94</v>
      </c>
      <c r="E1028" s="2">
        <v>0</v>
      </c>
      <c r="F1028" s="2">
        <v>0</v>
      </c>
      <c r="G1028" s="3">
        <f t="shared" si="38"/>
        <v>54.158760000000001</v>
      </c>
      <c r="H1028" s="3">
        <f t="shared" si="35"/>
        <v>0.11999999999989086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4232.63</v>
      </c>
      <c r="D1029" s="2">
        <f>BILANCA!E24</f>
        <v>4232.63</v>
      </c>
      <c r="E1029" s="2">
        <v>0</v>
      </c>
      <c r="F1029" s="2">
        <v>0</v>
      </c>
      <c r="G1029" s="3">
        <f t="shared" si="38"/>
        <v>241.25991000000002</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54015.5</v>
      </c>
      <c r="D1030" s="2">
        <f>BILANCA!E25</f>
        <v>63180.33</v>
      </c>
      <c r="E1030" s="2">
        <v>0</v>
      </c>
      <c r="F1030" s="2">
        <v>0</v>
      </c>
      <c r="G1030" s="3">
        <f t="shared" si="38"/>
        <v>3607.5232000000001</v>
      </c>
      <c r="H1030" s="3">
        <f t="shared" si="35"/>
        <v>0.83000000000174623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126050.73</v>
      </c>
      <c r="D1031" s="2">
        <f>BILANCA!E26</f>
        <v>122281.61</v>
      </c>
      <c r="E1031" s="2">
        <v>0</v>
      </c>
      <c r="F1031" s="2">
        <v>0</v>
      </c>
      <c r="G1031" s="3">
        <f t="shared" si="38"/>
        <v>7782.8929499999995</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660325.79</v>
      </c>
      <c r="D1033" s="2">
        <f>BILANCA!E28</f>
        <v>677043.69</v>
      </c>
      <c r="E1033" s="2">
        <v>0</v>
      </c>
      <c r="F1033" s="2">
        <v>0</v>
      </c>
      <c r="G1033" s="3">
        <f t="shared" si="38"/>
        <v>46331.502909999996</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83205.08</v>
      </c>
      <c r="D1041" s="2">
        <f>BILANCA!E36</f>
        <v>85037.8</v>
      </c>
      <c r="E1041" s="2">
        <v>0</v>
      </c>
      <c r="F1041" s="2">
        <v>0</v>
      </c>
      <c r="G1041" s="3">
        <f t="shared" si="38"/>
        <v>7851.7010800000007</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83205.08</v>
      </c>
      <c r="D1045" s="2">
        <f>BILANCA!E40</f>
        <v>85037.8</v>
      </c>
      <c r="E1045" s="2">
        <v>0</v>
      </c>
      <c r="F1045" s="2">
        <v>0</v>
      </c>
      <c r="G1045" s="3">
        <f t="shared" si="38"/>
        <v>8864.8238000000019</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1347.27</v>
      </c>
      <c r="D1052" s="2">
        <f>BILANCA!E47</f>
        <v>1347.27</v>
      </c>
      <c r="E1052" s="2">
        <v>0</v>
      </c>
      <c r="F1052" s="2">
        <v>0</v>
      </c>
      <c r="G1052" s="3">
        <f t="shared" si="38"/>
        <v>169.75602000000001</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1347.27</v>
      </c>
      <c r="D1055" s="2">
        <f>BILANCA!E50</f>
        <v>1347.27</v>
      </c>
      <c r="E1055" s="2">
        <v>0</v>
      </c>
      <c r="F1055" s="2">
        <v>0</v>
      </c>
      <c r="G1055" s="3">
        <f t="shared" si="38"/>
        <v>181.88145</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165704.23000000001</v>
      </c>
      <c r="D1059" s="2">
        <f>BILANCA!E54</f>
        <v>166465.82999999999</v>
      </c>
      <c r="E1059" s="2">
        <v>0</v>
      </c>
      <c r="F1059" s="2">
        <v>0</v>
      </c>
      <c r="G1059" s="3">
        <f t="shared" si="38"/>
        <v>24433.158609999999</v>
      </c>
      <c r="H1059" s="3">
        <f t="shared" si="35"/>
        <v>0.40000000002328306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165704.23000000001</v>
      </c>
      <c r="D1060" s="2">
        <f>BILANCA!E55</f>
        <v>166465.82999999999</v>
      </c>
      <c r="E1060" s="2">
        <v>0</v>
      </c>
      <c r="F1060" s="2">
        <v>0</v>
      </c>
      <c r="G1060" s="3">
        <f t="shared" si="38"/>
        <v>24931.7945</v>
      </c>
      <c r="H1060" s="3">
        <f t="shared" si="35"/>
        <v>0.40000000002328306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247289.12</v>
      </c>
      <c r="D1074" s="2">
        <f>BILANCA!E69</f>
        <v>240097.93000000002</v>
      </c>
      <c r="E1074" s="2">
        <v>0</v>
      </c>
      <c r="F1074" s="2">
        <v>0</v>
      </c>
      <c r="G1074" s="3">
        <f t="shared" si="38"/>
        <v>46559.038720000004</v>
      </c>
      <c r="H1074" s="3">
        <f t="shared" si="35"/>
        <v>0.18999999997322448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21199.13</v>
      </c>
      <c r="D1075" s="2">
        <f>BILANCA!E70</f>
        <v>23282.3</v>
      </c>
      <c r="E1075" s="2">
        <v>0</v>
      </c>
      <c r="F1075" s="2">
        <v>0</v>
      </c>
      <c r="G1075" s="3">
        <f t="shared" si="38"/>
        <v>4404.6424500000003</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19158.13</v>
      </c>
      <c r="D1076" s="2">
        <f>BILANCA!E71</f>
        <v>23282.3</v>
      </c>
      <c r="E1076" s="2">
        <v>0</v>
      </c>
      <c r="F1076" s="2">
        <v>0</v>
      </c>
      <c r="G1076" s="3">
        <f t="shared" si="38"/>
        <v>4337.7001799999998</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19158.13</v>
      </c>
      <c r="D1078" s="2">
        <f>BILANCA!E73</f>
        <v>23282.3</v>
      </c>
      <c r="E1078" s="2">
        <v>0</v>
      </c>
      <c r="F1078" s="2">
        <v>0</v>
      </c>
      <c r="G1078" s="3">
        <f t="shared" si="38"/>
        <v>4469.1456400000006</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2041</v>
      </c>
      <c r="D1085" s="2">
        <f>BILANCA!E80</f>
        <v>0</v>
      </c>
      <c r="E1085" s="2">
        <v>0</v>
      </c>
      <c r="F1085" s="2">
        <v>0</v>
      </c>
      <c r="G1085" s="3">
        <f t="shared" si="38"/>
        <v>153.07499999999999</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30677.079999999998</v>
      </c>
      <c r="D1087" s="2">
        <f>BILANCA!E82</f>
        <v>12810.039999999999</v>
      </c>
      <c r="E1087" s="2">
        <v>0</v>
      </c>
      <c r="F1087" s="2">
        <v>0</v>
      </c>
      <c r="G1087" s="3">
        <f t="shared" si="38"/>
        <v>4334.8813199999995</v>
      </c>
      <c r="H1087" s="3">
        <f t="shared" si="35"/>
        <v>0.11999999999716238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67.28</v>
      </c>
      <c r="D1089" s="2">
        <f>BILANCA!E84</f>
        <v>16.82</v>
      </c>
      <c r="E1089" s="2">
        <v>0</v>
      </c>
      <c r="F1089" s="2">
        <v>0</v>
      </c>
      <c r="G1089" s="3">
        <f t="shared" si="38"/>
        <v>7.9726800000000004</v>
      </c>
      <c r="H1089" s="3">
        <f t="shared" si="35"/>
        <v>0.46000000000000085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30609.8</v>
      </c>
      <c r="D1092" s="2">
        <f>BILANCA!E87</f>
        <v>12793.22</v>
      </c>
      <c r="E1092" s="2">
        <v>0</v>
      </c>
      <c r="F1092" s="2">
        <v>0</v>
      </c>
      <c r="G1092" s="3">
        <f t="shared" si="38"/>
        <v>4608.0916799999995</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2694.79</v>
      </c>
      <c r="D1152" s="2">
        <f>BILANCA!E147</f>
        <v>204005.59000000003</v>
      </c>
      <c r="E1152" s="2">
        <v>0</v>
      </c>
      <c r="F1152" s="2">
        <v>0</v>
      </c>
      <c r="G1152" s="3">
        <f t="shared" si="38"/>
        <v>58320.247739999999</v>
      </c>
      <c r="H1152" s="3">
        <f t="shared" si="41"/>
        <v>0.61999999997442501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201385.91</v>
      </c>
      <c r="E1155" s="2">
        <v>0</v>
      </c>
      <c r="F1155" s="2">
        <v>0</v>
      </c>
      <c r="G1155" s="3">
        <f t="shared" si="38"/>
        <v>58401.9139</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201385.91</v>
      </c>
      <c r="E1161" s="2">
        <v>0</v>
      </c>
      <c r="F1161" s="2">
        <v>0</v>
      </c>
      <c r="G1161" s="3">
        <f t="shared" si="38"/>
        <v>60818.544820000003</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2881.41</v>
      </c>
      <c r="D1165" s="2">
        <f>BILANCA!E160</f>
        <v>3279.2</v>
      </c>
      <c r="E1165" s="2">
        <v>0</v>
      </c>
      <c r="F1165" s="2">
        <v>0</v>
      </c>
      <c r="G1165" s="3">
        <f t="shared" si="38"/>
        <v>1463.1705499999998</v>
      </c>
      <c r="H1165" s="3">
        <f t="shared" si="41"/>
        <v>0.60999999999967258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579</v>
      </c>
      <c r="D1166" s="2">
        <f>BILANCA!E161</f>
        <v>0</v>
      </c>
      <c r="E1166" s="2">
        <v>0</v>
      </c>
      <c r="F1166" s="2">
        <v>0</v>
      </c>
      <c r="G1166" s="3">
        <f t="shared" si="38"/>
        <v>90.323999999999998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765.62</v>
      </c>
      <c r="D1169" s="2">
        <f>BILANCA!E164</f>
        <v>659.52</v>
      </c>
      <c r="E1169" s="2">
        <v>0</v>
      </c>
      <c r="F1169" s="2">
        <v>0</v>
      </c>
      <c r="G1169" s="3">
        <f t="shared" si="38"/>
        <v>331.46093999999999</v>
      </c>
      <c r="H1169" s="3">
        <f t="shared" si="41"/>
        <v>0.86000000000001364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192718.12</v>
      </c>
      <c r="D1176" s="2">
        <f>BILANCA!E171</f>
        <v>0</v>
      </c>
      <c r="E1176" s="2">
        <v>0</v>
      </c>
      <c r="F1176" s="2">
        <v>0</v>
      </c>
      <c r="G1176" s="3">
        <f t="shared" si="38"/>
        <v>31991.207920000001</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192718.12</v>
      </c>
      <c r="D1179" s="2">
        <f>BILANCA!E174</f>
        <v>0</v>
      </c>
      <c r="E1179" s="2">
        <v>0</v>
      </c>
      <c r="F1179" s="2">
        <v>0</v>
      </c>
      <c r="G1179" s="3">
        <f t="shared" si="38"/>
        <v>32569.362280000001</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383598.68000000005</v>
      </c>
      <c r="D1180" s="2">
        <f>BILANCA!E176</f>
        <v>360345.23000000109</v>
      </c>
      <c r="E1180" s="2">
        <v>0</v>
      </c>
      <c r="F1180" s="2">
        <v>0</v>
      </c>
      <c r="G1180" s="3">
        <f t="shared" si="38"/>
        <v>187729.15380000041</v>
      </c>
      <c r="H1180" s="3">
        <f t="shared" si="41"/>
        <v>0.55000000103609636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242696.04</v>
      </c>
      <c r="D1181" s="2">
        <f>BILANCA!E177</f>
        <v>228056.33000000002</v>
      </c>
      <c r="E1181" s="2">
        <v>0</v>
      </c>
      <c r="F1181" s="2">
        <v>0</v>
      </c>
      <c r="G1181" s="3">
        <f t="shared" si="38"/>
        <v>119496.28770000002</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242096.41</v>
      </c>
      <c r="D1182" s="2">
        <f>BILANCA!E178</f>
        <v>219603.32</v>
      </c>
      <c r="E1182" s="2">
        <v>0</v>
      </c>
      <c r="F1182" s="2">
        <v>0</v>
      </c>
      <c r="G1182" s="3">
        <f t="shared" si="38"/>
        <v>117184.1246</v>
      </c>
      <c r="H1182" s="3">
        <f t="shared" si="41"/>
        <v>0.73000000001047738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192105.4</v>
      </c>
      <c r="D1183" s="2">
        <f>BILANCA!E179</f>
        <v>200949.32</v>
      </c>
      <c r="E1183" s="2">
        <v>0</v>
      </c>
      <c r="F1183" s="2">
        <v>0</v>
      </c>
      <c r="G1183" s="3">
        <f t="shared" si="38"/>
        <v>102762.69892</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20016.189999999999</v>
      </c>
      <c r="D1184" s="2">
        <f>BILANCA!E180</f>
        <v>17993.61</v>
      </c>
      <c r="E1184" s="2">
        <v>0</v>
      </c>
      <c r="F1184" s="2">
        <v>0</v>
      </c>
      <c r="G1184" s="3">
        <f t="shared" si="38"/>
        <v>9744.5933399999994</v>
      </c>
      <c r="H1184" s="3">
        <f t="shared" si="41"/>
        <v>0.57999999999810825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28.87</v>
      </c>
      <c r="D1185" s="2">
        <f>BILANCA!E181</f>
        <v>51.19</v>
      </c>
      <c r="E1185" s="2">
        <v>0</v>
      </c>
      <c r="F1185" s="2">
        <v>0</v>
      </c>
      <c r="G1185" s="3">
        <f t="shared" si="38"/>
        <v>22.96875</v>
      </c>
      <c r="H1185" s="3">
        <f t="shared" si="41"/>
        <v>0.31999999999999673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28.87</v>
      </c>
      <c r="D1188" s="2">
        <f>BILANCA!E184</f>
        <v>51.19</v>
      </c>
      <c r="E1188" s="2">
        <v>0</v>
      </c>
      <c r="F1188" s="2">
        <v>0</v>
      </c>
      <c r="G1188" s="3">
        <f t="shared" si="38"/>
        <v>23.362500000000001</v>
      </c>
      <c r="H1188" s="3">
        <f t="shared" si="41"/>
        <v>0.31999999999999673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609.20000000000005</v>
      </c>
      <c r="E1198" s="2">
        <v>0</v>
      </c>
      <c r="F1198" s="2">
        <v>0</v>
      </c>
      <c r="G1198" s="3">
        <f t="shared" si="38"/>
        <v>229.0592</v>
      </c>
      <c r="H1198" s="3">
        <f t="shared" si="41"/>
        <v>0.20000000000004547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29945.95</v>
      </c>
      <c r="D1200" s="2">
        <f>BILANCA!E196</f>
        <v>0</v>
      </c>
      <c r="E1200" s="2">
        <v>0</v>
      </c>
      <c r="F1200" s="2">
        <v>0</v>
      </c>
      <c r="G1200" s="3">
        <f t="shared" si="38"/>
        <v>5689.7305000000006</v>
      </c>
      <c r="H1200" s="3">
        <f t="shared" si="41"/>
        <v>4.9999999999272404E-2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8453.01</v>
      </c>
      <c r="E1251" s="2">
        <v>0</v>
      </c>
      <c r="F1251" s="2">
        <v>0</v>
      </c>
      <c r="G1251" s="3">
        <f>B1251/1000*C1251+B1251/500*D1251</f>
        <v>4074.3508200000001</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599.63</v>
      </c>
      <c r="D1252" s="2">
        <f>BILANCA!E248</f>
        <v>0</v>
      </c>
      <c r="E1252" s="2">
        <v>0</v>
      </c>
      <c r="F1252" s="2">
        <v>0</v>
      </c>
      <c r="G1252" s="3">
        <f t="shared" si="38"/>
        <v>145.11045999999999</v>
      </c>
      <c r="H1252" s="3">
        <f t="shared" si="41"/>
        <v>0.37000000000000455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599.63</v>
      </c>
      <c r="D1254" s="2">
        <f>BILANCA!E250</f>
        <v>0</v>
      </c>
      <c r="E1254" s="2">
        <v>0</v>
      </c>
      <c r="F1254" s="2">
        <v>0</v>
      </c>
      <c r="G1254" s="3">
        <f t="shared" si="38"/>
        <v>146.30972</v>
      </c>
      <c r="H1254" s="3">
        <f t="shared" si="41"/>
        <v>0.37000000000000455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140902.64000000001</v>
      </c>
      <c r="D1255" s="2">
        <f>BILANCA!E251</f>
        <v>132288.90000000107</v>
      </c>
      <c r="E1255" s="2">
        <v>0</v>
      </c>
      <c r="F1255" s="2">
        <v>0</v>
      </c>
      <c r="G1255" s="3">
        <f t="shared" si="38"/>
        <v>99342.707800000528</v>
      </c>
      <c r="H1255" s="3">
        <f t="shared" si="41"/>
        <v>0.4599999989150092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136442.21</v>
      </c>
      <c r="D1256" s="2">
        <f>BILANCA!E252</f>
        <v>120247.3</v>
      </c>
      <c r="E1256" s="2">
        <v>0</v>
      </c>
      <c r="F1256" s="2">
        <v>0</v>
      </c>
      <c r="G1256" s="3">
        <f t="shared" si="38"/>
        <v>92726.455260000002</v>
      </c>
      <c r="H1256" s="3">
        <f t="shared" si="41"/>
        <v>0.50999999999476131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136442.21</v>
      </c>
      <c r="D1257" s="2">
        <f>BILANCA!E253</f>
        <v>120247.3</v>
      </c>
      <c r="E1257" s="2">
        <v>0</v>
      </c>
      <c r="F1257" s="2">
        <v>0</v>
      </c>
      <c r="G1257" s="3">
        <f t="shared" si="38"/>
        <v>93103.392070000002</v>
      </c>
      <c r="H1257" s="3">
        <f t="shared" si="41"/>
        <v>0.50999999999476131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1765.64</v>
      </c>
      <c r="D1259" s="2">
        <f>BILANCA!E255</f>
        <v>-192093.98999999894</v>
      </c>
      <c r="E1259" s="2">
        <v>0</v>
      </c>
      <c r="F1259" s="2">
        <v>0</v>
      </c>
      <c r="G1259" s="3">
        <f t="shared" si="38"/>
        <v>-95223.162659999463</v>
      </c>
      <c r="H1259" s="3">
        <f t="shared" si="41"/>
        <v>0.37000000105695108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1765.64</v>
      </c>
      <c r="D1260" s="2">
        <f>BILANCA!E256</f>
        <v>0</v>
      </c>
      <c r="E1260" s="2">
        <v>0</v>
      </c>
      <c r="F1260" s="2">
        <v>0</v>
      </c>
      <c r="G1260" s="3">
        <f t="shared" si="38"/>
        <v>441.41</v>
      </c>
      <c r="H1260" s="3">
        <f t="shared" si="41"/>
        <v>0.35999999999989996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1765.64</v>
      </c>
      <c r="D1261" s="2">
        <f>BILANCA!E257</f>
        <v>0</v>
      </c>
      <c r="E1261" s="2">
        <v>0</v>
      </c>
      <c r="F1261" s="2">
        <v>0</v>
      </c>
      <c r="G1261" s="3">
        <f t="shared" si="38"/>
        <v>443.17564000000004</v>
      </c>
      <c r="H1261" s="3">
        <f t="shared" si="41"/>
        <v>0.35999999999989996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192093.98999999894</v>
      </c>
      <c r="E1264" s="2">
        <v>0</v>
      </c>
      <c r="F1264" s="2">
        <v>0</v>
      </c>
      <c r="G1264" s="3">
        <f t="shared" si="38"/>
        <v>97583.746919999467</v>
      </c>
      <c r="H1264" s="3">
        <f t="shared" si="41"/>
        <v>1.0000001057051122E-2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192093.98999999894</v>
      </c>
      <c r="E1265" s="2">
        <v>0</v>
      </c>
      <c r="F1265" s="2">
        <v>0</v>
      </c>
      <c r="G1265" s="3">
        <f t="shared" si="38"/>
        <v>97967.934899999469</v>
      </c>
      <c r="H1265" s="3">
        <f t="shared" si="41"/>
        <v>1.0000001057051122E-2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2694.79</v>
      </c>
      <c r="D1278" s="2">
        <f>BILANCA!E274</f>
        <v>204135.59</v>
      </c>
      <c r="E1278" s="2">
        <v>0</v>
      </c>
      <c r="F1278" s="2">
        <v>0</v>
      </c>
      <c r="G1278" s="3">
        <f t="shared" si="38"/>
        <v>110138.87996000001</v>
      </c>
      <c r="H1278" s="3">
        <f t="shared" si="41"/>
        <v>0.62000000000352884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201385.91</v>
      </c>
      <c r="E1281" s="2">
        <v>0</v>
      </c>
      <c r="F1281" s="2">
        <v>0</v>
      </c>
      <c r="G1281" s="3">
        <f t="shared" si="48"/>
        <v>109151.16322</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201385.91</v>
      </c>
      <c r="E1287" s="2">
        <v>0</v>
      </c>
      <c r="F1287" s="2">
        <v>0</v>
      </c>
      <c r="G1287" s="3">
        <f t="shared" si="48"/>
        <v>111567.79414000001</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2115.79</v>
      </c>
      <c r="D1291" s="2">
        <f>BILANCA!E287</f>
        <v>2731.3</v>
      </c>
      <c r="E1291" s="2">
        <v>0</v>
      </c>
      <c r="F1291" s="2">
        <v>0</v>
      </c>
      <c r="G1291" s="3">
        <f t="shared" si="48"/>
        <v>2129.5275900000006</v>
      </c>
      <c r="H1291" s="3">
        <f t="shared" si="49"/>
        <v>0.51000000000021828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579</v>
      </c>
      <c r="D1292" s="2">
        <f>BILANCA!E288</f>
        <v>18.38</v>
      </c>
      <c r="E1292" s="2">
        <v>0</v>
      </c>
      <c r="F1292" s="2">
        <v>0</v>
      </c>
      <c r="G1292" s="3">
        <f t="shared" si="48"/>
        <v>173.64431999999999</v>
      </c>
      <c r="H1292" s="3">
        <f t="shared" si="49"/>
        <v>0.37999999999999901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5113126.49</v>
      </c>
      <c r="D1301" s="2">
        <f>BILANCA!E297</f>
        <v>5113126.49</v>
      </c>
      <c r="E1301" s="2">
        <v>0</v>
      </c>
      <c r="F1301" s="2">
        <v>0</v>
      </c>
      <c r="G1301" s="3">
        <f t="shared" si="38"/>
        <v>4463759.4257699996</v>
      </c>
      <c r="H1301" s="3">
        <f t="shared" si="41"/>
        <v>0.98000000044703484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5113126.49</v>
      </c>
      <c r="D1302" s="2">
        <f>BILANCA!E298</f>
        <v>5113126.49</v>
      </c>
      <c r="E1302" s="2">
        <v>0</v>
      </c>
      <c r="F1302" s="2">
        <v>0</v>
      </c>
      <c r="G1302" s="3">
        <f t="shared" si="38"/>
        <v>4479098.8052399997</v>
      </c>
      <c r="H1302" s="3">
        <f t="shared" si="41"/>
        <v>0.98000000044703484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2456.29</v>
      </c>
      <c r="D1305" s="2">
        <f>BILANCA!E302</f>
        <v>3279.2</v>
      </c>
      <c r="E1305" s="2">
        <v>0</v>
      </c>
      <c r="F1305" s="2">
        <v>0</v>
      </c>
      <c r="G1305" s="3">
        <f t="shared" si="38"/>
        <v>2659.3335499999998</v>
      </c>
      <c r="H1305" s="3">
        <f t="shared" si="41"/>
        <v>0.48999999999978172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1004.12</v>
      </c>
      <c r="D1306" s="2">
        <f>BILANCA!E303</f>
        <v>201385.91</v>
      </c>
      <c r="E1306" s="2">
        <v>0</v>
      </c>
      <c r="F1306" s="2">
        <v>0</v>
      </c>
      <c r="G1306" s="3">
        <f t="shared" si="38"/>
        <v>119517.67823999999</v>
      </c>
      <c r="H1306" s="3">
        <f t="shared" si="41"/>
        <v>0.20999999999651209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30609.79</v>
      </c>
      <c r="D1311" s="2">
        <f>BILANCA!E308</f>
        <v>12793.22</v>
      </c>
      <c r="E1311" s="2">
        <v>0</v>
      </c>
      <c r="F1311" s="2">
        <v>0</v>
      </c>
      <c r="G1311" s="3">
        <f t="shared" si="52"/>
        <v>16915.06523</v>
      </c>
      <c r="H1311" s="3">
        <f t="shared" si="41"/>
        <v>0.42999999999847205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0.01</v>
      </c>
      <c r="D1312" s="2">
        <f>BILANCA!E309</f>
        <v>0</v>
      </c>
      <c r="E1312" s="2">
        <v>0</v>
      </c>
      <c r="F1312" s="2">
        <v>0</v>
      </c>
      <c r="G1312" s="3">
        <f t="shared" si="52"/>
        <v>3.0200000000000001E-3</v>
      </c>
      <c r="H1312" s="3">
        <f t="shared" si="41"/>
        <v>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29946.19</v>
      </c>
      <c r="D1339" s="2">
        <f>BILANCA!E336</f>
        <v>0.3</v>
      </c>
      <c r="E1339" s="2">
        <v>0</v>
      </c>
      <c r="F1339" s="2">
        <v>0</v>
      </c>
      <c r="G1339" s="3">
        <f t="shared" si="52"/>
        <v>9852.4939099999992</v>
      </c>
      <c r="H1339" s="3">
        <f t="shared" si="41"/>
        <v>0.48999999999869032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212150.22</v>
      </c>
      <c r="D1340" s="2">
        <f>BILANCA!E337</f>
        <v>219603.01999999961</v>
      </c>
      <c r="E1340" s="2">
        <v>0</v>
      </c>
      <c r="F1340" s="2">
        <v>0</v>
      </c>
      <c r="G1340" s="3">
        <f t="shared" si="52"/>
        <v>214947.56579999975</v>
      </c>
      <c r="H1340" s="3">
        <f t="shared" si="41"/>
        <v>0.23999999961233698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26.3</v>
      </c>
      <c r="E1382" s="2">
        <v>0</v>
      </c>
      <c r="F1382" s="2">
        <v>0</v>
      </c>
      <c r="G1382" s="3">
        <f t="shared" si="59"/>
        <v>19.5672</v>
      </c>
      <c r="H1382" s="3">
        <f t="shared" si="60"/>
        <v>0.30000000000000071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8426.7099999999991</v>
      </c>
      <c r="E1383" s="2">
        <v>0</v>
      </c>
      <c r="F1383" s="2">
        <v>0</v>
      </c>
      <c r="G1383" s="3">
        <f t="shared" si="59"/>
        <v>6286.3256599999995</v>
      </c>
      <c r="H1383" s="3">
        <f t="shared" si="60"/>
        <v>0.29000000000087311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5113126.49</v>
      </c>
      <c r="D1390" s="2">
        <f>BILANCA!E387</f>
        <v>5113126.49</v>
      </c>
      <c r="E1390" s="2">
        <v>0</v>
      </c>
      <c r="F1390" s="2">
        <v>0</v>
      </c>
      <c r="G1390" s="3">
        <f t="shared" ref="G1390:G1399" si="61">B1390/1000*C1390+B1390/500*D1390</f>
        <v>5828964.1985999998</v>
      </c>
      <c r="H1390" s="3">
        <f t="shared" ref="H1390:H1399" si="62">ABS(C1390-ROUND(C1390,0))+ABS(D1390-ROUND(D1390,0))</f>
        <v>0.98000000044703484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2696485.78</v>
      </c>
      <c r="D1510" s="2">
        <f>'RAS-funkcijski'!E114</f>
        <v>3014237.06</v>
      </c>
      <c r="E1510" s="2">
        <v>0</v>
      </c>
      <c r="F1510" s="2">
        <v>0</v>
      </c>
      <c r="G1510" s="3">
        <f t="shared" si="52"/>
        <v>959745.58900000004</v>
      </c>
      <c r="H1510" s="3">
        <f t="shared" si="63"/>
        <v>0.28000000026077032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2692643.78</v>
      </c>
      <c r="D1511" s="2">
        <f>'RAS-funkcijski'!E115</f>
        <v>3009740.16</v>
      </c>
      <c r="E1511" s="2">
        <v>0</v>
      </c>
      <c r="F1511" s="2">
        <v>0</v>
      </c>
      <c r="G1511" s="3">
        <f t="shared" si="52"/>
        <v>967045.77509999997</v>
      </c>
      <c r="H1511" s="3">
        <f t="shared" si="63"/>
        <v>0.38000000035390258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2692643.78</v>
      </c>
      <c r="D1513" s="2">
        <f>'RAS-funkcijski'!E117</f>
        <v>3009740.16</v>
      </c>
      <c r="E1513" s="2">
        <v>0</v>
      </c>
      <c r="F1513" s="2">
        <v>0</v>
      </c>
      <c r="G1513" s="3">
        <f t="shared" si="52"/>
        <v>984470.0233</v>
      </c>
      <c r="H1513" s="3">
        <f t="shared" si="63"/>
        <v>0.38000000035390258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3842</v>
      </c>
      <c r="D1524" s="2">
        <f>'RAS-funkcijski'!E128</f>
        <v>4496.8999999999996</v>
      </c>
      <c r="E1524" s="2">
        <v>0</v>
      </c>
      <c r="F1524" s="2">
        <v>0</v>
      </c>
      <c r="G1524" s="3">
        <f t="shared" si="52"/>
        <v>1591.6392000000001</v>
      </c>
      <c r="H1524" s="3">
        <f t="shared" si="63"/>
        <v>0.1000000000003638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2696485.78</v>
      </c>
      <c r="D1537" s="14">
        <f>'RAS-funkcijski'!E141</f>
        <v>3014237.06</v>
      </c>
      <c r="E1537" s="14">
        <v>0</v>
      </c>
      <c r="F1537" s="14">
        <v>0</v>
      </c>
      <c r="G1537" s="15">
        <f t="shared" si="52"/>
        <v>1195319.5063</v>
      </c>
      <c r="H1537" s="15">
        <f t="shared" si="63"/>
        <v>0.28000000026077032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37803.229999999996</v>
      </c>
      <c r="E1538" s="7">
        <v>0</v>
      </c>
      <c r="F1538" s="7">
        <v>0</v>
      </c>
      <c r="G1538" s="8">
        <f t="shared" si="52"/>
        <v>75.606459999999998</v>
      </c>
      <c r="H1538" s="8">
        <f t="shared" si="63"/>
        <v>0.22999999999592546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37803.229999999996</v>
      </c>
      <c r="E1555" s="2">
        <v>0</v>
      </c>
      <c r="F1555" s="2">
        <v>0</v>
      </c>
      <c r="G1555" s="3">
        <f t="shared" si="52"/>
        <v>1360.9162799999997</v>
      </c>
      <c r="H1555" s="3">
        <f t="shared" si="63"/>
        <v>0.22999999999592546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37552.699999999997</v>
      </c>
      <c r="E1556" s="2">
        <v>0</v>
      </c>
      <c r="F1556" s="2">
        <v>0</v>
      </c>
      <c r="G1556" s="3">
        <f t="shared" si="52"/>
        <v>1427.0025999999998</v>
      </c>
      <c r="H1556" s="3">
        <f t="shared" si="63"/>
        <v>0.30000000000291038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37552.699999999997</v>
      </c>
      <c r="E1557" s="2">
        <v>0</v>
      </c>
      <c r="F1557" s="2">
        <v>0</v>
      </c>
      <c r="G1557" s="3">
        <f t="shared" si="52"/>
        <v>1502.1079999999999</v>
      </c>
      <c r="H1557" s="3">
        <f t="shared" si="63"/>
        <v>0.30000000000291038</v>
      </c>
      <c r="I1557" s="11">
        <f t="shared" ref="I1557:I1562" si="66">G1557*H1557</f>
        <v>450.63240000437168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250.53</v>
      </c>
      <c r="E1563" s="2">
        <v>0</v>
      </c>
      <c r="F1563" s="2">
        <v>0</v>
      </c>
      <c r="G1563" s="3">
        <f t="shared" si="52"/>
        <v>13.027559999999999</v>
      </c>
      <c r="H1563" s="3">
        <f t="shared" si="63"/>
        <v>0.46999999999999886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250.53</v>
      </c>
      <c r="E1569" s="2">
        <v>0</v>
      </c>
      <c r="F1569" s="2">
        <v>0</v>
      </c>
      <c r="G1569" s="3">
        <f t="shared" si="52"/>
        <v>16.033920000000002</v>
      </c>
      <c r="H1569" s="3">
        <f t="shared" si="63"/>
        <v>0.46999999999999886</v>
      </c>
      <c r="I1569" s="11">
        <f t="shared" si="67"/>
        <v>7.5359423999999828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242096.41</v>
      </c>
      <c r="D1582" s="7"/>
      <c r="E1582" s="7">
        <v>0</v>
      </c>
      <c r="F1582" s="7">
        <v>0</v>
      </c>
      <c r="G1582" s="8">
        <f t="shared" ref="G1582:G1686" si="70">B1582/1000*C1582</f>
        <v>242.09641000000002</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2902625.65</v>
      </c>
      <c r="D1583" s="2">
        <v>0</v>
      </c>
      <c r="E1583" s="2">
        <v>0</v>
      </c>
      <c r="F1583" s="2">
        <v>0</v>
      </c>
      <c r="G1583" s="3">
        <f t="shared" si="70"/>
        <v>5805.2512999999999</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174930.44</v>
      </c>
      <c r="D1584" s="2">
        <v>0</v>
      </c>
      <c r="E1584" s="2">
        <v>0</v>
      </c>
      <c r="F1584" s="2">
        <v>0</v>
      </c>
      <c r="G1584" s="3">
        <f t="shared" si="70"/>
        <v>524.79132000000004</v>
      </c>
      <c r="H1584" s="3">
        <f t="shared" si="71"/>
        <v>0.44000000000232831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2704966.92</v>
      </c>
      <c r="D1585" s="2">
        <v>0</v>
      </c>
      <c r="E1585" s="2">
        <v>0</v>
      </c>
      <c r="F1585" s="2">
        <v>0</v>
      </c>
      <c r="G1585" s="3">
        <f t="shared" si="70"/>
        <v>10819.867679999999</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2448741.77</v>
      </c>
      <c r="D1586" s="2">
        <v>0</v>
      </c>
      <c r="E1586" s="2">
        <v>0</v>
      </c>
      <c r="F1586" s="2">
        <v>0</v>
      </c>
      <c r="G1586" s="3">
        <f t="shared" si="70"/>
        <v>12243.708850000001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226225.29</v>
      </c>
      <c r="D1587" s="2">
        <v>0</v>
      </c>
      <c r="E1587" s="2">
        <v>0</v>
      </c>
      <c r="F1587" s="2">
        <v>0</v>
      </c>
      <c r="G1587" s="3">
        <f t="shared" si="70"/>
        <v>1357.3517400000001</v>
      </c>
      <c r="H1587" s="3">
        <f t="shared" si="71"/>
        <v>0.29000000000814907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305.61</v>
      </c>
      <c r="D1588" s="2">
        <v>0</v>
      </c>
      <c r="E1588" s="2">
        <v>0</v>
      </c>
      <c r="F1588" s="2">
        <v>0</v>
      </c>
      <c r="G1588" s="3">
        <f t="shared" si="70"/>
        <v>2.1392700000000002</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28032.15</v>
      </c>
      <c r="D1591" s="2">
        <v>0</v>
      </c>
      <c r="E1591" s="2">
        <v>0</v>
      </c>
      <c r="F1591" s="2">
        <v>0</v>
      </c>
      <c r="G1591" s="3">
        <f t="shared" si="70"/>
        <v>280.32150000000001</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1662.1</v>
      </c>
      <c r="D1592" s="2">
        <v>0</v>
      </c>
      <c r="E1592" s="2">
        <v>0</v>
      </c>
      <c r="F1592" s="2">
        <v>0</v>
      </c>
      <c r="G1592" s="3">
        <f t="shared" si="70"/>
        <v>18.283099999999997</v>
      </c>
      <c r="H1592" s="3">
        <f t="shared" si="71"/>
        <v>9.9999999999909051E-2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19748.16</v>
      </c>
      <c r="D1594" s="2">
        <v>0</v>
      </c>
      <c r="E1594" s="2">
        <v>0</v>
      </c>
      <c r="F1594" s="2">
        <v>0</v>
      </c>
      <c r="G1594" s="3">
        <f t="shared" si="70"/>
        <v>256.72607999999997</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2980.13</v>
      </c>
      <c r="D1601" s="2">
        <v>0</v>
      </c>
      <c r="E1601" s="2">
        <v>0</v>
      </c>
      <c r="F1601" s="2">
        <v>0</v>
      </c>
      <c r="G1601" s="3">
        <f>B1601/1000*C1601</f>
        <v>59.602600000000002</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2916665.7300000004</v>
      </c>
      <c r="D1602" s="2">
        <v>0</v>
      </c>
      <c r="E1602" s="2">
        <v>0</v>
      </c>
      <c r="F1602" s="2">
        <v>0</v>
      </c>
      <c r="G1602" s="3">
        <f t="shared" si="70"/>
        <v>61249.980330000013</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198136.68</v>
      </c>
      <c r="D1603" s="2">
        <v>0</v>
      </c>
      <c r="E1603" s="2">
        <v>0</v>
      </c>
      <c r="F1603" s="2">
        <v>0</v>
      </c>
      <c r="G1603" s="3">
        <f t="shared" si="70"/>
        <v>4359.0069599999997</v>
      </c>
      <c r="H1603" s="3">
        <f t="shared" si="71"/>
        <v>0.32000000000698492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2694728.2900000005</v>
      </c>
      <c r="D1604" s="2">
        <v>0</v>
      </c>
      <c r="E1604" s="2">
        <v>0</v>
      </c>
      <c r="F1604" s="2">
        <v>0</v>
      </c>
      <c r="G1604" s="3">
        <f t="shared" si="70"/>
        <v>61978.750670000009</v>
      </c>
      <c r="H1604" s="3">
        <f t="shared" si="71"/>
        <v>0.29000000050291419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2439897.85</v>
      </c>
      <c r="D1605" s="2">
        <v>0</v>
      </c>
      <c r="E1605" s="2">
        <v>0</v>
      </c>
      <c r="F1605" s="2">
        <v>0</v>
      </c>
      <c r="G1605" s="3">
        <f t="shared" si="70"/>
        <v>58557.548400000007</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225462.1</v>
      </c>
      <c r="D1606" s="2">
        <v>0</v>
      </c>
      <c r="E1606" s="2">
        <v>0</v>
      </c>
      <c r="F1606" s="2">
        <v>0</v>
      </c>
      <c r="G1606" s="3">
        <f t="shared" si="70"/>
        <v>5636.5525000000007</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283.29000000000002</v>
      </c>
      <c r="D1607" s="2">
        <v>0</v>
      </c>
      <c r="E1607" s="2">
        <v>0</v>
      </c>
      <c r="F1607" s="2">
        <v>0</v>
      </c>
      <c r="G1607" s="3">
        <f t="shared" si="70"/>
        <v>7.3655400000000002</v>
      </c>
      <c r="H1607" s="3">
        <f t="shared" si="71"/>
        <v>0.29000000000002046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27422.95</v>
      </c>
      <c r="D1610" s="2">
        <v>0</v>
      </c>
      <c r="E1610" s="2">
        <v>0</v>
      </c>
      <c r="F1610" s="2">
        <v>0</v>
      </c>
      <c r="G1610" s="3">
        <f t="shared" si="70"/>
        <v>795.26555000000008</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1662.1</v>
      </c>
      <c r="D1611" s="2">
        <v>0</v>
      </c>
      <c r="E1611" s="2">
        <v>0</v>
      </c>
      <c r="F1611" s="2">
        <v>0</v>
      </c>
      <c r="G1611" s="3">
        <f t="shared" si="70"/>
        <v>49.862999999999992</v>
      </c>
      <c r="H1611" s="3">
        <f t="shared" si="71"/>
        <v>9.9999999999909051E-2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19748.150000000001</v>
      </c>
      <c r="D1613" s="2">
        <v>0</v>
      </c>
      <c r="E1613" s="2">
        <v>0</v>
      </c>
      <c r="F1613" s="2">
        <v>0</v>
      </c>
      <c r="G1613" s="3">
        <f t="shared" si="70"/>
        <v>631.94080000000008</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4052.61</v>
      </c>
      <c r="D1620" s="2">
        <v>0</v>
      </c>
      <c r="E1620" s="2">
        <v>0</v>
      </c>
      <c r="F1620" s="2">
        <v>0</v>
      </c>
      <c r="G1620" s="3">
        <f>B1620/1000*C1620</f>
        <v>158.05179000000001</v>
      </c>
      <c r="H1620" s="3">
        <f>ABS(C1620-ROUND(C1620,0))</f>
        <v>0.38999999999987267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228056.32999999961</v>
      </c>
      <c r="D1621" s="2">
        <v>0</v>
      </c>
      <c r="E1621" s="2">
        <v>0</v>
      </c>
      <c r="F1621" s="2">
        <v>0</v>
      </c>
      <c r="G1621" s="3">
        <f t="shared" si="70"/>
        <v>9122.2531999999846</v>
      </c>
      <c r="H1621" s="3">
        <f t="shared" si="71"/>
        <v>0.32999999960884452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8453.31</v>
      </c>
      <c r="D1622" s="2">
        <v>0</v>
      </c>
      <c r="E1622" s="2">
        <v>0</v>
      </c>
      <c r="F1622" s="2">
        <v>0</v>
      </c>
      <c r="G1622" s="3">
        <f t="shared" si="70"/>
        <v>346.58571000000001</v>
      </c>
      <c r="H1622" s="3">
        <f t="shared" si="71"/>
        <v>0.30999999999949068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0.3</v>
      </c>
      <c r="D1628" s="2">
        <v>0</v>
      </c>
      <c r="E1628" s="2">
        <v>0</v>
      </c>
      <c r="F1628" s="2">
        <v>0</v>
      </c>
      <c r="G1628" s="3">
        <f t="shared" si="70"/>
        <v>1.41E-2</v>
      </c>
      <c r="H1628" s="3">
        <f t="shared" si="71"/>
        <v>0.3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0.3</v>
      </c>
      <c r="D1634" s="2">
        <v>0</v>
      </c>
      <c r="E1634" s="2">
        <v>0</v>
      </c>
      <c r="F1634" s="2">
        <v>0</v>
      </c>
      <c r="G1634" s="3">
        <f t="shared" si="70"/>
        <v>1.5899999999999997E-2</v>
      </c>
      <c r="H1634" s="3">
        <f t="shared" si="71"/>
        <v>0.3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0.3</v>
      </c>
      <c r="D1638" s="2">
        <v>0</v>
      </c>
      <c r="E1638" s="2">
        <v>0</v>
      </c>
      <c r="F1638" s="2">
        <v>0</v>
      </c>
      <c r="G1638" s="3">
        <f t="shared" si="70"/>
        <v>1.7100000000000001E-2</v>
      </c>
      <c r="H1638" s="3">
        <f t="shared" si="71"/>
        <v>0.3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8453.01</v>
      </c>
      <c r="D1680" s="2">
        <v>0</v>
      </c>
      <c r="E1680" s="2">
        <v>0</v>
      </c>
      <c r="F1680" s="2">
        <v>0</v>
      </c>
      <c r="G1680" s="3">
        <f>B1680/1000*C1680</f>
        <v>836.8479900000001</v>
      </c>
      <c r="H1680" s="3">
        <f>ABS(C1680-ROUND(C1680,0))</f>
        <v>1.0000000000218279E-2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219603.01999999961</v>
      </c>
      <c r="D1681" s="2">
        <v>0</v>
      </c>
      <c r="E1681" s="2">
        <v>0</v>
      </c>
      <c r="F1681" s="2">
        <v>0</v>
      </c>
      <c r="G1681" s="3">
        <f t="shared" si="70"/>
        <v>21960.301999999963</v>
      </c>
      <c r="H1681" s="3">
        <f t="shared" si="71"/>
        <v>1.9999999611172825E-2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219603.01999999961</v>
      </c>
      <c r="D1683" s="2">
        <v>0</v>
      </c>
      <c r="E1683" s="2">
        <v>0</v>
      </c>
      <c r="F1683" s="2">
        <v>0</v>
      </c>
      <c r="G1683" s="3">
        <f t="shared" si="70"/>
        <v>22399.508039999961</v>
      </c>
      <c r="H1683" s="3">
        <f t="shared" si="71"/>
        <v>1.9999999611172825E-2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10653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2690119.66</v>
      </c>
      <c r="I17" s="275">
        <f>'PR-RAS'!E6</f>
        <v>2820377.4300000006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2654542.8400000008</v>
      </c>
      <c r="I18" s="275">
        <f>'PR-RAS'!E152</f>
        <v>2984912.9999999995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1765.6399999994228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192093.98999999894</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136309.55999999991</v>
      </c>
      <c r="I22" s="275">
        <f>BILANCA!E7</f>
        <v>120247.29999999999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247289.12</v>
      </c>
      <c r="I23" s="275">
        <f>BILANCA!E69</f>
        <v>240097.93000000002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242696.04</v>
      </c>
      <c r="I24" s="275">
        <f>BILANCA!E177</f>
        <v>228056.33000000002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140902.64000000001</v>
      </c>
      <c r="I25" s="275">
        <f>BILANCA!E251</f>
        <v>132288.90000000107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2696485.78</v>
      </c>
      <c r="I30" s="275">
        <f>'RAS-funkcijski'!E114</f>
        <v>3014237.06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2696485.78</v>
      </c>
      <c r="I31" s="275">
        <f>'RAS-funkcijski'!E141</f>
        <v>3014237.06</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37803.229999999996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37803.229999999996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242096.41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228056.32999999961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8453.31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219603.01999999961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2690119.66</v>
      </c>
      <c r="E6" s="60">
        <f>E7+E43+E49+E82+E106+E125+E134+E140</f>
        <v>2820377.4300000006</v>
      </c>
      <c r="F6" s="45">
        <f t="shared" ref="F6:F132" si="0">IF(D6&lt;&gt;0,IF(E6/D6&gt;=100,"&gt;&gt;100",E6/D6*100),"-")</f>
        <v>104.84208089092961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2399457.63</v>
      </c>
      <c r="E49" s="60">
        <f>E50+E53+E58+E61+E64+E68+E71+E74+E77</f>
        <v>2526640.8200000003</v>
      </c>
      <c r="F49" s="45">
        <f t="shared" si="0"/>
        <v>105.3004974294962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2399457.63</v>
      </c>
      <c r="E68" s="60">
        <f t="shared" si="11"/>
        <v>2526640.8200000003</v>
      </c>
      <c r="F68" s="45">
        <f t="shared" si="0"/>
        <v>105.3004974294962</v>
      </c>
    </row>
    <row r="69" spans="1:6" ht="12.75" customHeight="1" x14ac:dyDescent="0.2">
      <c r="A69" s="63" t="s">
        <v>141</v>
      </c>
      <c r="B69" s="64" t="s">
        <v>142</v>
      </c>
      <c r="C69" s="247" t="s">
        <v>141</v>
      </c>
      <c r="D69" s="194">
        <v>2377528.23</v>
      </c>
      <c r="E69" s="194">
        <v>2517219.1800000002</v>
      </c>
      <c r="F69" s="45">
        <f t="shared" si="0"/>
        <v>105.87546966792483</v>
      </c>
    </row>
    <row r="70" spans="1:6" ht="24" x14ac:dyDescent="0.2">
      <c r="A70" s="63" t="s">
        <v>143</v>
      </c>
      <c r="B70" s="64" t="s">
        <v>144</v>
      </c>
      <c r="C70" s="247" t="s">
        <v>143</v>
      </c>
      <c r="D70" s="194">
        <v>21929.4</v>
      </c>
      <c r="E70" s="194">
        <v>9421.64</v>
      </c>
      <c r="F70" s="45">
        <f t="shared" si="0"/>
        <v>42.963510173556955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11.15</v>
      </c>
      <c r="E82" s="60">
        <f t="shared" si="15"/>
        <v>8.1</v>
      </c>
      <c r="F82" s="45">
        <f t="shared" si="0"/>
        <v>72.645739910313907</v>
      </c>
    </row>
    <row r="83" spans="1:6" ht="12.75" customHeight="1" x14ac:dyDescent="0.2">
      <c r="A83" s="63">
        <v>641</v>
      </c>
      <c r="B83" s="64" t="s">
        <v>169</v>
      </c>
      <c r="C83" s="247" t="s">
        <v>170</v>
      </c>
      <c r="D83" s="60">
        <f t="shared" ref="D83:E83" si="16">SUM(D84:D90)</f>
        <v>11.15</v>
      </c>
      <c r="E83" s="60">
        <f t="shared" si="16"/>
        <v>8.1</v>
      </c>
      <c r="F83" s="45">
        <f t="shared" si="0"/>
        <v>72.645739910313907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11.15</v>
      </c>
      <c r="E85" s="194">
        <v>8.1</v>
      </c>
      <c r="F85" s="45">
        <f t="shared" si="0"/>
        <v>72.645739910313907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69427.929999999993</v>
      </c>
      <c r="E106" s="60">
        <f>E107+E112+E120+E124</f>
        <v>60229.2</v>
      </c>
      <c r="F106" s="45">
        <f t="shared" si="0"/>
        <v>86.750678005235073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69427.929999999993</v>
      </c>
      <c r="E112" s="60">
        <f t="shared" si="20"/>
        <v>60229.2</v>
      </c>
      <c r="F112" s="45">
        <f t="shared" si="0"/>
        <v>86.750678005235073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69427.929999999993</v>
      </c>
      <c r="E117" s="194">
        <v>60229.2</v>
      </c>
      <c r="F117" s="45">
        <f t="shared" si="0"/>
        <v>86.750678005235073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19467.809999999998</v>
      </c>
      <c r="E125" s="60">
        <f t="shared" si="22"/>
        <v>21061.589999999997</v>
      </c>
      <c r="F125" s="45">
        <f t="shared" si="0"/>
        <v>108.18674519630096</v>
      </c>
    </row>
    <row r="126" spans="1:6" ht="12.75" customHeight="1" x14ac:dyDescent="0.2">
      <c r="A126" s="63">
        <v>661</v>
      </c>
      <c r="B126" s="65" t="s">
        <v>255</v>
      </c>
      <c r="C126" s="247" t="s">
        <v>256</v>
      </c>
      <c r="D126" s="60">
        <f t="shared" ref="D126:E126" si="23">SUM(D127:D128)</f>
        <v>8093.18</v>
      </c>
      <c r="E126" s="60">
        <f t="shared" si="23"/>
        <v>10058.719999999999</v>
      </c>
      <c r="F126" s="45">
        <f t="shared" si="0"/>
        <v>124.28637445355224</v>
      </c>
    </row>
    <row r="127" spans="1:6" ht="12.75" customHeight="1" x14ac:dyDescent="0.2">
      <c r="A127" s="63">
        <v>6614</v>
      </c>
      <c r="B127" s="65" t="s">
        <v>257</v>
      </c>
      <c r="C127" s="247" t="s">
        <v>258</v>
      </c>
      <c r="D127" s="194">
        <v>330</v>
      </c>
      <c r="E127" s="194">
        <v>340</v>
      </c>
      <c r="F127" s="45">
        <f t="shared" si="0"/>
        <v>103.03030303030303</v>
      </c>
    </row>
    <row r="128" spans="1:6" ht="12.75" customHeight="1" x14ac:dyDescent="0.2">
      <c r="A128" s="63">
        <v>6615</v>
      </c>
      <c r="B128" s="65" t="s">
        <v>259</v>
      </c>
      <c r="C128" s="247" t="s">
        <v>260</v>
      </c>
      <c r="D128" s="194">
        <v>7763.18</v>
      </c>
      <c r="E128" s="194">
        <v>9718.7199999999993</v>
      </c>
      <c r="F128" s="45">
        <f t="shared" si="0"/>
        <v>125.18993505238831</v>
      </c>
    </row>
    <row r="129" spans="1:6" ht="36" x14ac:dyDescent="0.2">
      <c r="A129" s="63">
        <v>663</v>
      </c>
      <c r="B129" s="182" t="s">
        <v>261</v>
      </c>
      <c r="C129" s="247" t="s">
        <v>262</v>
      </c>
      <c r="D129" s="60">
        <f t="shared" ref="D129:E129" si="24">SUM(D130:D133)</f>
        <v>11374.63</v>
      </c>
      <c r="E129" s="60">
        <f t="shared" si="24"/>
        <v>11002.869999999999</v>
      </c>
      <c r="F129" s="45">
        <f t="shared" si="0"/>
        <v>96.731673909393095</v>
      </c>
    </row>
    <row r="130" spans="1:6" ht="12.75" customHeight="1" x14ac:dyDescent="0.2">
      <c r="A130" s="63">
        <v>6631</v>
      </c>
      <c r="B130" s="65" t="s">
        <v>263</v>
      </c>
      <c r="C130" s="247" t="s">
        <v>264</v>
      </c>
      <c r="D130" s="194">
        <v>225</v>
      </c>
      <c r="E130" s="194">
        <v>1426.97</v>
      </c>
      <c r="F130" s="45">
        <f t="shared" si="0"/>
        <v>634.20888888888896</v>
      </c>
    </row>
    <row r="131" spans="1:6" ht="12.75" customHeight="1" x14ac:dyDescent="0.2">
      <c r="A131" s="63">
        <v>6632</v>
      </c>
      <c r="B131" s="182" t="s">
        <v>265</v>
      </c>
      <c r="C131" s="247" t="s">
        <v>266</v>
      </c>
      <c r="D131" s="194">
        <v>11149.63</v>
      </c>
      <c r="E131" s="194">
        <v>9575.9</v>
      </c>
      <c r="F131" s="45">
        <f t="shared" si="0"/>
        <v>85.885361218264649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201755.14</v>
      </c>
      <c r="E134" s="60">
        <f t="shared" si="25"/>
        <v>212437.72</v>
      </c>
      <c r="F134" s="45">
        <f t="shared" ref="F134:F229" si="26">IF(D134&lt;&gt;0,IF(E134/D134&gt;=100,"&gt;&gt;100",E134/D134*100),"-")</f>
        <v>105.29482421117002</v>
      </c>
    </row>
    <row r="135" spans="1:6" ht="24" x14ac:dyDescent="0.2">
      <c r="A135" s="63">
        <v>671</v>
      </c>
      <c r="B135" s="182" t="s">
        <v>273</v>
      </c>
      <c r="C135" s="247" t="s">
        <v>274</v>
      </c>
      <c r="D135" s="60">
        <f t="shared" ref="D135:E135" si="27">SUM(D136:D138)</f>
        <v>201755.14</v>
      </c>
      <c r="E135" s="60">
        <f t="shared" si="27"/>
        <v>212437.72</v>
      </c>
      <c r="F135" s="45">
        <f t="shared" si="26"/>
        <v>105.29482421117002</v>
      </c>
    </row>
    <row r="136" spans="1:6" ht="12.75" customHeight="1" x14ac:dyDescent="0.2">
      <c r="A136" s="63">
        <v>6711</v>
      </c>
      <c r="B136" s="65" t="s">
        <v>275</v>
      </c>
      <c r="C136" s="247" t="s">
        <v>276</v>
      </c>
      <c r="D136" s="194">
        <v>201755.14</v>
      </c>
      <c r="E136" s="194">
        <v>212437.72</v>
      </c>
      <c r="F136" s="45">
        <f t="shared" si="26"/>
        <v>105.29482421117002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2654542.8400000008</v>
      </c>
      <c r="E152" s="60">
        <f>E153+E164+E202+E221+E230+E262+E273</f>
        <v>2984912.9999999995</v>
      </c>
      <c r="F152" s="45">
        <f t="shared" si="26"/>
        <v>112.44546349080578</v>
      </c>
    </row>
    <row r="153" spans="1:6" ht="12.75" customHeight="1" x14ac:dyDescent="0.2">
      <c r="A153" s="63">
        <v>31</v>
      </c>
      <c r="B153" s="64" t="s">
        <v>308</v>
      </c>
      <c r="C153" s="247" t="s">
        <v>3</v>
      </c>
      <c r="D153" s="60">
        <f t="shared" ref="D153:E153" si="30">D154+D159+D160</f>
        <v>2251886.66</v>
      </c>
      <c r="E153" s="60">
        <f t="shared" si="30"/>
        <v>2597051.0999999996</v>
      </c>
      <c r="F153" s="45">
        <f t="shared" si="26"/>
        <v>115.32778918811124</v>
      </c>
    </row>
    <row r="154" spans="1:6" ht="12.75" customHeight="1" x14ac:dyDescent="0.2">
      <c r="A154" s="63">
        <v>311</v>
      </c>
      <c r="B154" s="64" t="s">
        <v>309</v>
      </c>
      <c r="C154" s="247" t="s">
        <v>310</v>
      </c>
      <c r="D154" s="60">
        <f t="shared" ref="D154:E154" si="31">SUM(D155:D158)</f>
        <v>1858400</v>
      </c>
      <c r="E154" s="60">
        <f t="shared" si="31"/>
        <v>2157753.7799999998</v>
      </c>
      <c r="F154" s="45">
        <f t="shared" si="26"/>
        <v>116.10814571674557</v>
      </c>
    </row>
    <row r="155" spans="1:6" ht="12.75" customHeight="1" x14ac:dyDescent="0.2">
      <c r="A155" s="63">
        <v>3111</v>
      </c>
      <c r="B155" s="64" t="s">
        <v>311</v>
      </c>
      <c r="C155" s="247" t="s">
        <v>312</v>
      </c>
      <c r="D155" s="194">
        <v>1737288.22</v>
      </c>
      <c r="E155" s="194">
        <v>1990254.25</v>
      </c>
      <c r="F155" s="45">
        <f t="shared" si="26"/>
        <v>114.56097077547673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83087.960000000006</v>
      </c>
      <c r="E157" s="194">
        <v>125029.27</v>
      </c>
      <c r="F157" s="45">
        <f t="shared" si="26"/>
        <v>150.47820406229735</v>
      </c>
    </row>
    <row r="158" spans="1:6" ht="12.75" customHeight="1" x14ac:dyDescent="0.2">
      <c r="A158" s="63">
        <v>3114</v>
      </c>
      <c r="B158" s="65" t="s">
        <v>317</v>
      </c>
      <c r="C158" s="247" t="s">
        <v>318</v>
      </c>
      <c r="D158" s="194">
        <v>38023.82</v>
      </c>
      <c r="E158" s="194">
        <v>42470.26</v>
      </c>
      <c r="F158" s="45">
        <f t="shared" si="26"/>
        <v>111.69382771115582</v>
      </c>
    </row>
    <row r="159" spans="1:6" ht="12.75" customHeight="1" x14ac:dyDescent="0.2">
      <c r="A159" s="63">
        <v>312</v>
      </c>
      <c r="B159" s="65" t="s">
        <v>319</v>
      </c>
      <c r="C159" s="247" t="s">
        <v>320</v>
      </c>
      <c r="D159" s="194">
        <v>93779.69</v>
      </c>
      <c r="E159" s="194">
        <v>91379.42</v>
      </c>
      <c r="F159" s="45">
        <f t="shared" si="26"/>
        <v>97.440522569439068</v>
      </c>
    </row>
    <row r="160" spans="1:6" ht="12.75" customHeight="1" x14ac:dyDescent="0.2">
      <c r="A160" s="63">
        <v>313</v>
      </c>
      <c r="B160" s="65" t="s">
        <v>321</v>
      </c>
      <c r="C160" s="247" t="s">
        <v>322</v>
      </c>
      <c r="D160" s="60">
        <f t="shared" ref="D160:E160" si="32">SUM(D161:D163)</f>
        <v>299706.97000000003</v>
      </c>
      <c r="E160" s="60">
        <f t="shared" si="32"/>
        <v>347917.9</v>
      </c>
      <c r="F160" s="45">
        <f t="shared" si="26"/>
        <v>116.08602229037248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299701.13</v>
      </c>
      <c r="E162" s="194">
        <v>347917.9</v>
      </c>
      <c r="F162" s="45">
        <f t="shared" si="26"/>
        <v>116.08828435181408</v>
      </c>
    </row>
    <row r="163" spans="1:6" ht="12.75" customHeight="1" x14ac:dyDescent="0.2">
      <c r="A163" s="63">
        <v>3133</v>
      </c>
      <c r="B163" s="64" t="s">
        <v>327</v>
      </c>
      <c r="C163" s="247" t="s">
        <v>328</v>
      </c>
      <c r="D163" s="194">
        <v>5.84</v>
      </c>
      <c r="E163" s="194"/>
      <c r="F163" s="45">
        <f t="shared" si="26"/>
        <v>0</v>
      </c>
    </row>
    <row r="164" spans="1:6" ht="12.75" customHeight="1" x14ac:dyDescent="0.2">
      <c r="A164" s="70">
        <v>32</v>
      </c>
      <c r="B164" s="65" t="s">
        <v>329</v>
      </c>
      <c r="C164" s="247" t="s">
        <v>330</v>
      </c>
      <c r="D164" s="60">
        <f>D165+D170+D178+D188+D189+D194</f>
        <v>369983.16</v>
      </c>
      <c r="E164" s="60">
        <f>E165+E170+E178+E188+E189+E194</f>
        <v>357862.04000000004</v>
      </c>
      <c r="F164" s="45">
        <f t="shared" si="26"/>
        <v>96.723872513549011</v>
      </c>
    </row>
    <row r="165" spans="1:6" ht="12.75" customHeight="1" x14ac:dyDescent="0.2">
      <c r="A165" s="63">
        <v>321</v>
      </c>
      <c r="B165" s="64" t="s">
        <v>331</v>
      </c>
      <c r="C165" s="247" t="s">
        <v>332</v>
      </c>
      <c r="D165" s="60">
        <f t="shared" ref="D165:E165" si="33">SUM(D166:D169)</f>
        <v>40368.76</v>
      </c>
      <c r="E165" s="60">
        <f t="shared" si="33"/>
        <v>44184.390000000007</v>
      </c>
      <c r="F165" s="45">
        <f t="shared" si="26"/>
        <v>109.45193758738195</v>
      </c>
    </row>
    <row r="166" spans="1:6" ht="12.75" customHeight="1" x14ac:dyDescent="0.2">
      <c r="A166" s="63">
        <v>3211</v>
      </c>
      <c r="B166" s="64" t="s">
        <v>333</v>
      </c>
      <c r="C166" s="247" t="s">
        <v>334</v>
      </c>
      <c r="D166" s="194">
        <v>12141.44</v>
      </c>
      <c r="E166" s="194">
        <v>13571.87</v>
      </c>
      <c r="F166" s="45">
        <f t="shared" si="26"/>
        <v>111.7813867218386</v>
      </c>
    </row>
    <row r="167" spans="1:6" ht="12.75" customHeight="1" x14ac:dyDescent="0.2">
      <c r="A167" s="63">
        <v>3212</v>
      </c>
      <c r="B167" s="64" t="s">
        <v>335</v>
      </c>
      <c r="C167" s="247" t="s">
        <v>336</v>
      </c>
      <c r="D167" s="194">
        <v>25475.46</v>
      </c>
      <c r="E167" s="194">
        <v>27367.72</v>
      </c>
      <c r="F167" s="45">
        <f t="shared" si="26"/>
        <v>107.42777559266841</v>
      </c>
    </row>
    <row r="168" spans="1:6" ht="12.75" customHeight="1" x14ac:dyDescent="0.2">
      <c r="A168" s="63">
        <v>3213</v>
      </c>
      <c r="B168" s="64" t="s">
        <v>337</v>
      </c>
      <c r="C168" s="247" t="s">
        <v>338</v>
      </c>
      <c r="D168" s="194">
        <v>1736.36</v>
      </c>
      <c r="E168" s="194">
        <v>2491.8000000000002</v>
      </c>
      <c r="F168" s="45">
        <f t="shared" si="26"/>
        <v>143.50710682116613</v>
      </c>
    </row>
    <row r="169" spans="1:6" ht="12.75" customHeight="1" x14ac:dyDescent="0.2">
      <c r="A169" s="63">
        <v>3214</v>
      </c>
      <c r="B169" s="64" t="s">
        <v>339</v>
      </c>
      <c r="C169" s="247" t="s">
        <v>340</v>
      </c>
      <c r="D169" s="194">
        <v>1015.5</v>
      </c>
      <c r="E169" s="194">
        <v>753</v>
      </c>
      <c r="F169" s="45">
        <f t="shared" si="26"/>
        <v>74.150664697193506</v>
      </c>
    </row>
    <row r="170" spans="1:6" ht="12.75" customHeight="1" x14ac:dyDescent="0.2">
      <c r="A170" s="63">
        <v>322</v>
      </c>
      <c r="B170" s="64" t="s">
        <v>341</v>
      </c>
      <c r="C170" s="247" t="s">
        <v>342</v>
      </c>
      <c r="D170" s="60">
        <f t="shared" ref="D170:E170" si="34">SUM(D171:D177)</f>
        <v>73289.789999999994</v>
      </c>
      <c r="E170" s="60">
        <f t="shared" si="34"/>
        <v>96997.01999999999</v>
      </c>
      <c r="F170" s="45">
        <f t="shared" si="26"/>
        <v>132.34724782265033</v>
      </c>
    </row>
    <row r="171" spans="1:6" ht="12.75" customHeight="1" x14ac:dyDescent="0.2">
      <c r="A171" s="63">
        <v>3221</v>
      </c>
      <c r="B171" s="64" t="s">
        <v>343</v>
      </c>
      <c r="C171" s="247" t="s">
        <v>344</v>
      </c>
      <c r="D171" s="194">
        <v>16913.88</v>
      </c>
      <c r="E171" s="194">
        <v>17252.96</v>
      </c>
      <c r="F171" s="45">
        <f t="shared" si="26"/>
        <v>102.00474403271159</v>
      </c>
    </row>
    <row r="172" spans="1:6" ht="12.75" customHeight="1" x14ac:dyDescent="0.2">
      <c r="A172" s="63">
        <v>3222</v>
      </c>
      <c r="B172" s="64" t="s">
        <v>345</v>
      </c>
      <c r="C172" s="247" t="s">
        <v>346</v>
      </c>
      <c r="D172" s="194">
        <v>4591.7299999999996</v>
      </c>
      <c r="E172" s="194">
        <v>25701.96</v>
      </c>
      <c r="F172" s="45">
        <f t="shared" si="26"/>
        <v>559.74458428522587</v>
      </c>
    </row>
    <row r="173" spans="1:6" ht="12.75" customHeight="1" x14ac:dyDescent="0.2">
      <c r="A173" s="63">
        <v>3223</v>
      </c>
      <c r="B173" s="65" t="s">
        <v>347</v>
      </c>
      <c r="C173" s="247" t="s">
        <v>348</v>
      </c>
      <c r="D173" s="194">
        <v>40372.21</v>
      </c>
      <c r="E173" s="194">
        <v>42004.29</v>
      </c>
      <c r="F173" s="45">
        <f t="shared" si="26"/>
        <v>104.04258275680228</v>
      </c>
    </row>
    <row r="174" spans="1:6" ht="12.75" customHeight="1" x14ac:dyDescent="0.2">
      <c r="A174" s="63">
        <v>3224</v>
      </c>
      <c r="B174" s="65" t="s">
        <v>349</v>
      </c>
      <c r="C174" s="247" t="s">
        <v>350</v>
      </c>
      <c r="D174" s="194">
        <v>5209.55</v>
      </c>
      <c r="E174" s="194">
        <v>6680.56</v>
      </c>
      <c r="F174" s="45">
        <f t="shared" si="26"/>
        <v>128.23679588448138</v>
      </c>
    </row>
    <row r="175" spans="1:6" ht="12.75" customHeight="1" x14ac:dyDescent="0.2">
      <c r="A175" s="63">
        <v>3225</v>
      </c>
      <c r="B175" s="65" t="s">
        <v>351</v>
      </c>
      <c r="C175" s="247" t="s">
        <v>352</v>
      </c>
      <c r="D175" s="194">
        <v>5503.27</v>
      </c>
      <c r="E175" s="194">
        <v>4357.8500000000004</v>
      </c>
      <c r="F175" s="45">
        <f t="shared" si="26"/>
        <v>79.186556356493497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699.15</v>
      </c>
      <c r="E177" s="194">
        <v>999.4</v>
      </c>
      <c r="F177" s="45">
        <f t="shared" si="26"/>
        <v>142.94500464850174</v>
      </c>
    </row>
    <row r="178" spans="1:6" ht="12.75" customHeight="1" x14ac:dyDescent="0.2">
      <c r="A178" s="63">
        <v>323</v>
      </c>
      <c r="B178" s="65" t="s">
        <v>357</v>
      </c>
      <c r="C178" s="247" t="s">
        <v>358</v>
      </c>
      <c r="D178" s="60">
        <f t="shared" ref="D178:E178" si="35">SUM(D179:D187)</f>
        <v>240885.15</v>
      </c>
      <c r="E178" s="60">
        <f t="shared" si="35"/>
        <v>204271.59999999998</v>
      </c>
      <c r="F178" s="45">
        <f t="shared" si="26"/>
        <v>84.800412146618413</v>
      </c>
    </row>
    <row r="179" spans="1:6" ht="12.75" customHeight="1" x14ac:dyDescent="0.2">
      <c r="A179" s="63">
        <v>3231</v>
      </c>
      <c r="B179" s="65" t="s">
        <v>359</v>
      </c>
      <c r="C179" s="247" t="s">
        <v>360</v>
      </c>
      <c r="D179" s="194">
        <v>13294.82</v>
      </c>
      <c r="E179" s="194">
        <v>21088.92</v>
      </c>
      <c r="F179" s="45">
        <f t="shared" si="26"/>
        <v>158.62508856832963</v>
      </c>
    </row>
    <row r="180" spans="1:6" ht="12.75" customHeight="1" x14ac:dyDescent="0.2">
      <c r="A180" s="63">
        <v>3232</v>
      </c>
      <c r="B180" s="65" t="s">
        <v>361</v>
      </c>
      <c r="C180" s="247" t="s">
        <v>362</v>
      </c>
      <c r="D180" s="194">
        <v>24376.18</v>
      </c>
      <c r="E180" s="194">
        <v>16319.19</v>
      </c>
      <c r="F180" s="45">
        <f t="shared" si="26"/>
        <v>66.947282141828623</v>
      </c>
    </row>
    <row r="181" spans="1:6" ht="12.75" customHeight="1" x14ac:dyDescent="0.2">
      <c r="A181" s="63">
        <v>3233</v>
      </c>
      <c r="B181" s="65" t="s">
        <v>363</v>
      </c>
      <c r="C181" s="247" t="s">
        <v>364</v>
      </c>
      <c r="D181" s="194">
        <v>1048.8499999999999</v>
      </c>
      <c r="E181" s="194">
        <v>497.7</v>
      </c>
      <c r="F181" s="45">
        <f t="shared" si="26"/>
        <v>47.45197120655957</v>
      </c>
    </row>
    <row r="182" spans="1:6" ht="12.75" customHeight="1" x14ac:dyDescent="0.2">
      <c r="A182" s="63">
        <v>3234</v>
      </c>
      <c r="B182" s="65" t="s">
        <v>365</v>
      </c>
      <c r="C182" s="247" t="s">
        <v>366</v>
      </c>
      <c r="D182" s="194">
        <v>13426.43</v>
      </c>
      <c r="E182" s="194">
        <v>13643.61</v>
      </c>
      <c r="F182" s="45">
        <f t="shared" si="26"/>
        <v>101.61755582086973</v>
      </c>
    </row>
    <row r="183" spans="1:6" ht="12.75" customHeight="1" x14ac:dyDescent="0.2">
      <c r="A183" s="63">
        <v>3235</v>
      </c>
      <c r="B183" s="64" t="s">
        <v>367</v>
      </c>
      <c r="C183" s="247" t="s">
        <v>368</v>
      </c>
      <c r="D183" s="194">
        <v>14943.14</v>
      </c>
      <c r="E183" s="194">
        <v>15223.54</v>
      </c>
      <c r="F183" s="45">
        <f t="shared" si="26"/>
        <v>101.87644631583457</v>
      </c>
    </row>
    <row r="184" spans="1:6" ht="12.75" customHeight="1" x14ac:dyDescent="0.2">
      <c r="A184" s="63">
        <v>3236</v>
      </c>
      <c r="B184" s="64" t="s">
        <v>369</v>
      </c>
      <c r="C184" s="247" t="s">
        <v>370</v>
      </c>
      <c r="D184" s="194">
        <v>6347.7</v>
      </c>
      <c r="E184" s="194">
        <v>9101.26</v>
      </c>
      <c r="F184" s="45">
        <f t="shared" si="26"/>
        <v>143.37886163492288</v>
      </c>
    </row>
    <row r="185" spans="1:6" ht="12.75" customHeight="1" x14ac:dyDescent="0.2">
      <c r="A185" s="63">
        <v>3237</v>
      </c>
      <c r="B185" s="64" t="s">
        <v>371</v>
      </c>
      <c r="C185" s="247" t="s">
        <v>372</v>
      </c>
      <c r="D185" s="194">
        <v>8097.46</v>
      </c>
      <c r="E185" s="194">
        <v>18727.64</v>
      </c>
      <c r="F185" s="45">
        <f t="shared" si="26"/>
        <v>231.27795629740683</v>
      </c>
    </row>
    <row r="186" spans="1:6" ht="12.75" customHeight="1" x14ac:dyDescent="0.2">
      <c r="A186" s="63">
        <v>3238</v>
      </c>
      <c r="B186" s="64" t="s">
        <v>373</v>
      </c>
      <c r="C186" s="247" t="s">
        <v>374</v>
      </c>
      <c r="D186" s="194">
        <v>2071.2600000000002</v>
      </c>
      <c r="E186" s="194">
        <v>2371.2399999999998</v>
      </c>
      <c r="F186" s="45">
        <f t="shared" si="26"/>
        <v>114.48297171769839</v>
      </c>
    </row>
    <row r="187" spans="1:6" ht="12.75" customHeight="1" x14ac:dyDescent="0.2">
      <c r="A187" s="63">
        <v>3239</v>
      </c>
      <c r="B187" s="64" t="s">
        <v>375</v>
      </c>
      <c r="C187" s="247" t="s">
        <v>376</v>
      </c>
      <c r="D187" s="194">
        <v>157279.31</v>
      </c>
      <c r="E187" s="194">
        <v>107298.5</v>
      </c>
      <c r="F187" s="45">
        <f t="shared" si="26"/>
        <v>68.221624319180947</v>
      </c>
    </row>
    <row r="188" spans="1:6" ht="12.75" customHeight="1" x14ac:dyDescent="0.2">
      <c r="A188" s="63">
        <v>324</v>
      </c>
      <c r="B188" s="64" t="s">
        <v>377</v>
      </c>
      <c r="C188" s="247" t="s">
        <v>378</v>
      </c>
      <c r="D188" s="194">
        <v>369.14</v>
      </c>
      <c r="E188" s="194">
        <v>1186</v>
      </c>
      <c r="F188" s="45">
        <f t="shared" si="26"/>
        <v>321.28731646529769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15070.32</v>
      </c>
      <c r="E194" s="60">
        <f t="shared" si="36"/>
        <v>11223.03</v>
      </c>
      <c r="F194" s="45">
        <f t="shared" si="26"/>
        <v>74.471079578933967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1609.54</v>
      </c>
      <c r="E197" s="194">
        <v>1221.42</v>
      </c>
      <c r="F197" s="45">
        <f t="shared" si="26"/>
        <v>75.886278067025373</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6394.26</v>
      </c>
      <c r="E199" s="194">
        <v>7714.18</v>
      </c>
      <c r="F199" s="45">
        <f t="shared" si="26"/>
        <v>120.64226353010356</v>
      </c>
    </row>
    <row r="200" spans="1:6" ht="12.75" customHeight="1" x14ac:dyDescent="0.2">
      <c r="A200" s="63" t="s">
        <v>401</v>
      </c>
      <c r="B200" s="64" t="s">
        <v>402</v>
      </c>
      <c r="C200" s="247" t="s">
        <v>401</v>
      </c>
      <c r="D200" s="194">
        <v>625</v>
      </c>
      <c r="E200" s="194"/>
      <c r="F200" s="45">
        <f t="shared" si="26"/>
        <v>0</v>
      </c>
    </row>
    <row r="201" spans="1:6" ht="12.75" customHeight="1" x14ac:dyDescent="0.2">
      <c r="A201" s="63">
        <v>3299</v>
      </c>
      <c r="B201" s="64" t="s">
        <v>403</v>
      </c>
      <c r="C201" s="247" t="s">
        <v>404</v>
      </c>
      <c r="D201" s="194">
        <v>6363.43</v>
      </c>
      <c r="E201" s="194">
        <v>2192.4299999999998</v>
      </c>
      <c r="F201" s="45">
        <f t="shared" si="26"/>
        <v>34.453588709233848</v>
      </c>
    </row>
    <row r="202" spans="1:6" ht="12.75" customHeight="1" x14ac:dyDescent="0.2">
      <c r="A202" s="63">
        <v>34</v>
      </c>
      <c r="B202" s="183" t="s">
        <v>405</v>
      </c>
      <c r="C202" s="247" t="s">
        <v>406</v>
      </c>
      <c r="D202" s="60">
        <f t="shared" ref="D202:E202" si="37">D203+D208+D216</f>
        <v>471.22</v>
      </c>
      <c r="E202" s="60">
        <f t="shared" si="37"/>
        <v>305.60999999999996</v>
      </c>
      <c r="F202" s="45">
        <f t="shared" si="26"/>
        <v>64.855057085862228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471.22</v>
      </c>
      <c r="E216" s="60">
        <f t="shared" si="40"/>
        <v>305.60999999999996</v>
      </c>
      <c r="F216" s="45">
        <f t="shared" si="26"/>
        <v>64.855057085862228</v>
      </c>
    </row>
    <row r="217" spans="1:6" ht="12.75" customHeight="1" x14ac:dyDescent="0.2">
      <c r="A217" s="63">
        <v>3431</v>
      </c>
      <c r="B217" s="182" t="s">
        <v>435</v>
      </c>
      <c r="C217" s="247" t="s">
        <v>436</v>
      </c>
      <c r="D217" s="194">
        <v>254.52</v>
      </c>
      <c r="E217" s="194">
        <v>301.77</v>
      </c>
      <c r="F217" s="45">
        <f t="shared" si="26"/>
        <v>118.56435643564356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216.7</v>
      </c>
      <c r="E219" s="194">
        <v>3.84</v>
      </c>
      <c r="F219" s="45">
        <f t="shared" si="26"/>
        <v>1.7720350715274575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30819.58</v>
      </c>
      <c r="E262" s="60">
        <f t="shared" si="55"/>
        <v>28032.15</v>
      </c>
      <c r="F262" s="45">
        <f t="shared" ref="F262:F268" si="56">IF(D262&lt;&gt;0,IF(E262/D262&gt;=100,"&gt;&gt;100",E262/D262*100),"-")</f>
        <v>90.955652218492261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30819.58</v>
      </c>
      <c r="E269" s="60">
        <f t="shared" si="58"/>
        <v>28032.15</v>
      </c>
      <c r="F269" s="45">
        <f t="shared" ref="F269:F272" si="59">IF(D269&lt;&gt;0,IF(E269/D269&gt;=100,"&gt;&gt;100",E269/D269*100),"-")</f>
        <v>90.955652218492261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30819.58</v>
      </c>
      <c r="E271" s="194">
        <v>28032.15</v>
      </c>
      <c r="F271" s="45">
        <f t="shared" si="59"/>
        <v>90.955652218492261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1382.22</v>
      </c>
      <c r="E273" s="60">
        <f t="shared" si="60"/>
        <v>1662.1</v>
      </c>
      <c r="F273" s="45">
        <f t="shared" ref="F273:F277" si="61">IF(D273&lt;&gt;0,IF(E273/D273&gt;=100,"&gt;&gt;100",E273/D273*100),"-")</f>
        <v>120.24858560865852</v>
      </c>
    </row>
    <row r="274" spans="1:6" ht="12.75" customHeight="1" x14ac:dyDescent="0.2">
      <c r="A274" s="63">
        <v>381</v>
      </c>
      <c r="B274" s="64" t="s">
        <v>540</v>
      </c>
      <c r="C274" s="247" t="s">
        <v>541</v>
      </c>
      <c r="D274" s="60">
        <f t="shared" ref="D274:E274" si="62">SUM(D275:D277)</f>
        <v>1130.05</v>
      </c>
      <c r="E274" s="60">
        <f t="shared" si="62"/>
        <v>1662.1</v>
      </c>
      <c r="F274" s="45">
        <f t="shared" si="61"/>
        <v>147.08198752267597</v>
      </c>
    </row>
    <row r="275" spans="1:6" ht="12.75" customHeight="1" x14ac:dyDescent="0.2">
      <c r="A275" s="63">
        <v>3811</v>
      </c>
      <c r="B275" s="64" t="s">
        <v>542</v>
      </c>
      <c r="C275" s="247" t="s">
        <v>543</v>
      </c>
      <c r="D275" s="194">
        <v>0</v>
      </c>
      <c r="E275" s="194">
        <v>587.27</v>
      </c>
      <c r="F275" s="45" t="str">
        <f t="shared" si="61"/>
        <v>-</v>
      </c>
    </row>
    <row r="276" spans="1:6" ht="12.75" customHeight="1" x14ac:dyDescent="0.2">
      <c r="A276" s="63">
        <v>3812</v>
      </c>
      <c r="B276" s="64" t="s">
        <v>544</v>
      </c>
      <c r="C276" s="247" t="s">
        <v>545</v>
      </c>
      <c r="D276" s="194">
        <v>1130.05</v>
      </c>
      <c r="E276" s="194">
        <v>1074.83</v>
      </c>
      <c r="F276" s="45">
        <f t="shared" si="61"/>
        <v>95.113490553515334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252.17</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252.17</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2654542.8400000008</v>
      </c>
      <c r="E299" s="60">
        <f>E152-E297+E298</f>
        <v>2984912.9999999995</v>
      </c>
      <c r="F299" s="45">
        <f t="shared" si="68"/>
        <v>112.44546349080578</v>
      </c>
    </row>
    <row r="300" spans="1:6" ht="12.75" customHeight="1" x14ac:dyDescent="0.2">
      <c r="A300" s="63" t="s">
        <v>581</v>
      </c>
      <c r="B300" s="64" t="s">
        <v>592</v>
      </c>
      <c r="C300" s="247" t="s">
        <v>593</v>
      </c>
      <c r="D300" s="60">
        <f>IF(D6&gt;=D299,D6-D299,0)</f>
        <v>35576.819999999367</v>
      </c>
      <c r="E300" s="60">
        <f>IF(E6&gt;=E299,E6-E299,0)</f>
        <v>0</v>
      </c>
      <c r="F300" s="45">
        <f t="shared" si="68"/>
        <v>0</v>
      </c>
    </row>
    <row r="301" spans="1:6" ht="12.75" customHeight="1" x14ac:dyDescent="0.2">
      <c r="A301" s="63" t="s">
        <v>581</v>
      </c>
      <c r="B301" s="64" t="s">
        <v>594</v>
      </c>
      <c r="C301" s="247" t="s">
        <v>595</v>
      </c>
      <c r="D301" s="60">
        <f>IF(D299&gt;=D6,D299-D6,0)</f>
        <v>0</v>
      </c>
      <c r="E301" s="60">
        <f>IF(E299&gt;=E6,E299-E6,0)</f>
        <v>164535.5699999989</v>
      </c>
      <c r="F301" s="45" t="str">
        <f t="shared" si="68"/>
        <v>-</v>
      </c>
    </row>
    <row r="302" spans="1:6" ht="12.75" customHeight="1" x14ac:dyDescent="0.2">
      <c r="A302" s="63">
        <v>92211</v>
      </c>
      <c r="B302" s="64" t="s">
        <v>596</v>
      </c>
      <c r="C302" s="247" t="s">
        <v>597</v>
      </c>
      <c r="D302" s="194">
        <v>8131.76</v>
      </c>
      <c r="E302" s="194">
        <v>1765.64</v>
      </c>
      <c r="F302" s="45">
        <f t="shared" si="68"/>
        <v>21.71288872273653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2694.79</v>
      </c>
      <c r="E304" s="194">
        <v>204135.59</v>
      </c>
      <c r="F304" s="45">
        <f t="shared" si="68"/>
        <v>7575.1947276040055</v>
      </c>
    </row>
    <row r="305" spans="1:6" ht="12" x14ac:dyDescent="0.2">
      <c r="A305" s="63">
        <v>9661</v>
      </c>
      <c r="B305" s="220" t="s">
        <v>602</v>
      </c>
      <c r="C305" s="247" t="s">
        <v>603</v>
      </c>
      <c r="D305" s="194">
        <v>578.99</v>
      </c>
      <c r="E305" s="194">
        <v>18.38</v>
      </c>
      <c r="F305" s="45">
        <f t="shared" si="68"/>
        <v>3.1744935145684723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41942.94</v>
      </c>
      <c r="E360" s="60">
        <f t="shared" si="86"/>
        <v>29324.06</v>
      </c>
      <c r="F360" s="45">
        <f t="shared" si="72"/>
        <v>69.914173875269597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41942.94</v>
      </c>
      <c r="E373" s="60">
        <f t="shared" si="90"/>
        <v>29324.06</v>
      </c>
      <c r="F373" s="45">
        <f t="shared" si="72"/>
        <v>69.914173875269597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21842.900000000005</v>
      </c>
      <c r="E379" s="60">
        <f t="shared" si="92"/>
        <v>21490.440000000002</v>
      </c>
      <c r="F379" s="45">
        <f t="shared" si="72"/>
        <v>98.386386423048208</v>
      </c>
    </row>
    <row r="380" spans="1:6" ht="12.75" customHeight="1" x14ac:dyDescent="0.2">
      <c r="A380" s="63">
        <v>4221</v>
      </c>
      <c r="B380" s="64" t="s">
        <v>647</v>
      </c>
      <c r="C380" s="247" t="s">
        <v>739</v>
      </c>
      <c r="D380" s="194">
        <v>17168.810000000001</v>
      </c>
      <c r="E380" s="194">
        <v>2333.79</v>
      </c>
      <c r="F380" s="45">
        <f t="shared" si="72"/>
        <v>13.593196033970903</v>
      </c>
    </row>
    <row r="381" spans="1:6" ht="12.75" customHeight="1" x14ac:dyDescent="0.2">
      <c r="A381" s="63">
        <v>4222</v>
      </c>
      <c r="B381" s="64" t="s">
        <v>740</v>
      </c>
      <c r="C381" s="247" t="s">
        <v>741</v>
      </c>
      <c r="D381" s="194">
        <v>0</v>
      </c>
      <c r="E381" s="194">
        <v>691.25</v>
      </c>
      <c r="F381" s="45" t="str">
        <f t="shared" si="72"/>
        <v>-</v>
      </c>
    </row>
    <row r="382" spans="1:6" ht="12.75" customHeight="1" x14ac:dyDescent="0.2">
      <c r="A382" s="63">
        <v>4223</v>
      </c>
      <c r="B382" s="64" t="s">
        <v>651</v>
      </c>
      <c r="C382" s="247" t="s">
        <v>742</v>
      </c>
      <c r="D382" s="194">
        <v>4101.1000000000004</v>
      </c>
      <c r="E382" s="194">
        <v>5211</v>
      </c>
      <c r="F382" s="45">
        <f t="shared" si="72"/>
        <v>127.06347077613323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9591.9</v>
      </c>
      <c r="F385" s="45" t="str">
        <f t="shared" si="72"/>
        <v>-</v>
      </c>
    </row>
    <row r="386" spans="1:6" ht="12.75" customHeight="1" x14ac:dyDescent="0.2">
      <c r="A386" s="63">
        <v>4227</v>
      </c>
      <c r="B386" s="183" t="s">
        <v>659</v>
      </c>
      <c r="C386" s="247" t="s">
        <v>746</v>
      </c>
      <c r="D386" s="194">
        <v>572.99</v>
      </c>
      <c r="E386" s="194">
        <v>3662.5</v>
      </c>
      <c r="F386" s="45">
        <f t="shared" si="72"/>
        <v>639.19091083614023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20100.04</v>
      </c>
      <c r="E393" s="60">
        <f t="shared" si="94"/>
        <v>7833.62</v>
      </c>
      <c r="F393" s="45">
        <f t="shared" si="72"/>
        <v>38.973156272325824</v>
      </c>
    </row>
    <row r="394" spans="1:6" ht="12.75" customHeight="1" x14ac:dyDescent="0.2">
      <c r="A394" s="63">
        <v>4241</v>
      </c>
      <c r="B394" s="64" t="s">
        <v>756</v>
      </c>
      <c r="C394" s="247" t="s">
        <v>757</v>
      </c>
      <c r="D394" s="194">
        <v>20100.04</v>
      </c>
      <c r="E394" s="194">
        <v>7833.62</v>
      </c>
      <c r="F394" s="45">
        <f t="shared" si="72"/>
        <v>38.973156272325824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41942.94</v>
      </c>
      <c r="E418" s="60">
        <f t="shared" si="102"/>
        <v>29324.06</v>
      </c>
      <c r="F418" s="45">
        <f t="shared" si="72"/>
        <v>69.914173875269597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2690119.66</v>
      </c>
      <c r="E422" s="60">
        <f>E6+E308</f>
        <v>2820377.4300000006</v>
      </c>
      <c r="F422" s="45">
        <f t="shared" si="72"/>
        <v>104.84208089092961</v>
      </c>
    </row>
    <row r="423" spans="1:6" ht="12.75" customHeight="1" x14ac:dyDescent="0.2">
      <c r="A423" s="63" t="s">
        <v>581</v>
      </c>
      <c r="B423" s="64" t="s">
        <v>804</v>
      </c>
      <c r="C423" s="247" t="s">
        <v>805</v>
      </c>
      <c r="D423" s="60">
        <f t="shared" ref="D423:E423" si="103">D299+D360</f>
        <v>2696485.7800000007</v>
      </c>
      <c r="E423" s="60">
        <f t="shared" si="103"/>
        <v>3014237.0599999996</v>
      </c>
      <c r="F423" s="45">
        <f t="shared" si="72"/>
        <v>111.78390341817411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6366.1200000005774</v>
      </c>
      <c r="E425" s="60">
        <f t="shared" si="105"/>
        <v>193859.62999999896</v>
      </c>
      <c r="F425" s="45">
        <f t="shared" si="72"/>
        <v>3045.1771251560035</v>
      </c>
    </row>
    <row r="426" spans="1:6" ht="12.75" customHeight="1" x14ac:dyDescent="0.2">
      <c r="A426" s="251" t="s">
        <v>810</v>
      </c>
      <c r="B426" s="183" t="s">
        <v>811</v>
      </c>
      <c r="C426" s="252" t="s">
        <v>812</v>
      </c>
      <c r="D426" s="60">
        <f t="shared" ref="D426:E426" si="106">IF(D302-D303+D419-D420&gt;=0,D302-D303+D419-D420,0)</f>
        <v>8131.76</v>
      </c>
      <c r="E426" s="60">
        <f t="shared" si="106"/>
        <v>1765.64</v>
      </c>
      <c r="F426" s="45">
        <f t="shared" si="72"/>
        <v>21.71288872273653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2694.79</v>
      </c>
      <c r="E428" s="81">
        <f t="shared" si="108"/>
        <v>204135.59</v>
      </c>
      <c r="F428" s="61">
        <f t="shared" si="72"/>
        <v>7575.1947276040055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2690119.66</v>
      </c>
      <c r="E643" s="60">
        <f>E422+E430</f>
        <v>2820377.4300000006</v>
      </c>
      <c r="F643" s="45">
        <f t="shared" si="109"/>
        <v>104.84208089092961</v>
      </c>
    </row>
    <row r="644" spans="1:6" ht="12.75" customHeight="1" x14ac:dyDescent="0.2">
      <c r="A644" s="63" t="s">
        <v>581</v>
      </c>
      <c r="B644" s="64" t="s">
        <v>1237</v>
      </c>
      <c r="C644" s="247" t="s">
        <v>1238</v>
      </c>
      <c r="D644" s="60">
        <f>D423+D535</f>
        <v>2696485.7800000007</v>
      </c>
      <c r="E644" s="60">
        <f>E423+E535</f>
        <v>3014237.0599999996</v>
      </c>
      <c r="F644" s="45">
        <f t="shared" si="109"/>
        <v>111.78390341817411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6366.1200000005774</v>
      </c>
      <c r="E646" s="60">
        <f t="shared" si="164"/>
        <v>193859.62999999896</v>
      </c>
      <c r="F646" s="45">
        <f t="shared" si="109"/>
        <v>3045.1771251560035</v>
      </c>
    </row>
    <row r="647" spans="1:6" ht="24" x14ac:dyDescent="0.2">
      <c r="A647" s="251" t="s">
        <v>1243</v>
      </c>
      <c r="B647" s="64" t="s">
        <v>1244</v>
      </c>
      <c r="C647" s="252" t="s">
        <v>1243</v>
      </c>
      <c r="D647" s="60">
        <f>IF(D426-D427+D641-D642&gt;=0,D426-D427+D641-D642,0)</f>
        <v>8131.76</v>
      </c>
      <c r="E647" s="60">
        <f>IF(E426-E427+E641-E642&gt;=0,E426-E427+E641-E642,0)</f>
        <v>1765.64</v>
      </c>
      <c r="F647" s="45">
        <f t="shared" si="109"/>
        <v>21.71288872273653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1765.6399999994228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192093.98999999894</v>
      </c>
      <c r="F650" s="45" t="str">
        <f t="shared" si="109"/>
        <v>-</v>
      </c>
    </row>
    <row r="651" spans="1:6" ht="24" x14ac:dyDescent="0.2">
      <c r="A651" s="249" t="s">
        <v>1251</v>
      </c>
      <c r="B651" s="184" t="s">
        <v>1252</v>
      </c>
      <c r="C651" s="250" t="s">
        <v>1251</v>
      </c>
      <c r="D651" s="196">
        <v>192718.12</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21921.7</v>
      </c>
      <c r="E653" s="194">
        <v>21199.13</v>
      </c>
      <c r="F653" s="45">
        <f t="shared" ref="F653:F740" si="167">IF(D653&lt;&gt;0,IF(E653/D653&gt;=100,"&gt;&gt;100",E653/D653*100),"-")</f>
        <v>96.703859645921625</v>
      </c>
    </row>
    <row r="654" spans="1:6" ht="12.75" customHeight="1" x14ac:dyDescent="0.2">
      <c r="A654" s="63" t="s">
        <v>1256</v>
      </c>
      <c r="B654" s="64" t="s">
        <v>1257</v>
      </c>
      <c r="C654" s="247" t="s">
        <v>1256</v>
      </c>
      <c r="D654" s="194">
        <v>502408.6</v>
      </c>
      <c r="E654" s="194">
        <v>479491.63</v>
      </c>
      <c r="F654" s="45">
        <f t="shared" si="167"/>
        <v>95.438579275912076</v>
      </c>
    </row>
    <row r="655" spans="1:6" ht="12.75" customHeight="1" x14ac:dyDescent="0.2">
      <c r="A655" s="63" t="s">
        <v>1258</v>
      </c>
      <c r="B655" s="64" t="s">
        <v>1259</v>
      </c>
      <c r="C655" s="247" t="s">
        <v>1258</v>
      </c>
      <c r="D655" s="194">
        <v>503131.17</v>
      </c>
      <c r="E655" s="194">
        <v>477408.46</v>
      </c>
      <c r="F655" s="45">
        <f t="shared" si="167"/>
        <v>94.887474373730413</v>
      </c>
    </row>
    <row r="656" spans="1:6" ht="24" x14ac:dyDescent="0.2">
      <c r="A656" s="63">
        <v>11</v>
      </c>
      <c r="B656" s="64" t="s">
        <v>1260</v>
      </c>
      <c r="C656" s="247" t="s">
        <v>1261</v>
      </c>
      <c r="D656" s="60">
        <f t="shared" ref="D656:E656" si="168">+D653+D654-D655</f>
        <v>21199.129999999946</v>
      </c>
      <c r="E656" s="60">
        <f t="shared" si="168"/>
        <v>23282.299999999988</v>
      </c>
      <c r="F656" s="45">
        <f t="shared" si="167"/>
        <v>109.82667684947471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88</v>
      </c>
      <c r="E658" s="253">
        <v>87</v>
      </c>
      <c r="F658" s="45">
        <f t="shared" si="167"/>
        <v>98.86363636363636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58</v>
      </c>
      <c r="F660" s="45">
        <f t="shared" si="167"/>
        <v>98.305084745762713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2247063.2799999998</v>
      </c>
      <c r="E683" s="192">
        <v>2376765.2799999998</v>
      </c>
      <c r="F683" s="71">
        <f t="shared" si="167"/>
        <v>105.77206708660202</v>
      </c>
    </row>
    <row r="684" spans="1:6" ht="24" x14ac:dyDescent="0.2">
      <c r="A684" s="70">
        <v>63613</v>
      </c>
      <c r="B684" s="182" t="s">
        <v>1317</v>
      </c>
      <c r="C684" s="278" t="s">
        <v>1318</v>
      </c>
      <c r="D684" s="192">
        <v>130464.95</v>
      </c>
      <c r="E684" s="192">
        <v>140453.9</v>
      </c>
      <c r="F684" s="71">
        <f t="shared" si="167"/>
        <v>107.65642419669037</v>
      </c>
    </row>
    <row r="685" spans="1:6" ht="24" x14ac:dyDescent="0.2">
      <c r="A685" s="63">
        <v>63622</v>
      </c>
      <c r="B685" s="244" t="s">
        <v>1319</v>
      </c>
      <c r="C685" s="247" t="s">
        <v>1320</v>
      </c>
      <c r="D685" s="194">
        <v>19968.09</v>
      </c>
      <c r="E685" s="194">
        <v>7917.86</v>
      </c>
      <c r="F685" s="45">
        <f t="shared" si="167"/>
        <v>39.652565668524126</v>
      </c>
    </row>
    <row r="686" spans="1:6" ht="24" x14ac:dyDescent="0.2">
      <c r="A686" s="63">
        <v>63623</v>
      </c>
      <c r="B686" s="244" t="s">
        <v>1321</v>
      </c>
      <c r="C686" s="247" t="s">
        <v>1322</v>
      </c>
      <c r="D686" s="194">
        <v>1961.31</v>
      </c>
      <c r="E686" s="194">
        <v>1503.78</v>
      </c>
      <c r="F686" s="45">
        <f t="shared" si="167"/>
        <v>76.672224176698222</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60595.63</v>
      </c>
      <c r="E724" s="192">
        <v>51716.27</v>
      </c>
      <c r="F724" s="71">
        <f t="shared" si="167"/>
        <v>85.346534065245294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796.15</v>
      </c>
      <c r="E726" s="192">
        <v>74.400000000000006</v>
      </c>
      <c r="F726" s="71">
        <f t="shared" si="167"/>
        <v>9.3449726810274463</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7341.11</v>
      </c>
      <c r="E732" s="192">
        <v>3307.28</v>
      </c>
      <c r="F732" s="71">
        <f t="shared" si="167"/>
        <v>45.051497661797747</v>
      </c>
    </row>
    <row r="733" spans="1:6" ht="12.75" customHeight="1" x14ac:dyDescent="0.2">
      <c r="A733" s="70">
        <v>31215</v>
      </c>
      <c r="B733" s="65" t="s">
        <v>1395</v>
      </c>
      <c r="C733" s="278" t="s">
        <v>1396</v>
      </c>
      <c r="D733" s="192">
        <v>3531.52</v>
      </c>
      <c r="E733" s="192">
        <v>4414.3999999999996</v>
      </c>
      <c r="F733" s="71">
        <f t="shared" si="167"/>
        <v>125</v>
      </c>
    </row>
    <row r="734" spans="1:6" ht="12.75" customHeight="1" x14ac:dyDescent="0.2">
      <c r="A734" s="70">
        <v>32121</v>
      </c>
      <c r="B734" s="65" t="s">
        <v>1397</v>
      </c>
      <c r="C734" s="278" t="s">
        <v>1398</v>
      </c>
      <c r="D734" s="192">
        <v>25475.46</v>
      </c>
      <c r="E734" s="192">
        <v>27367.72</v>
      </c>
      <c r="F734" s="71">
        <f t="shared" si="167"/>
        <v>107.42777559266841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4803.33</v>
      </c>
      <c r="E736" s="194">
        <v>7079.39</v>
      </c>
      <c r="F736" s="45">
        <f t="shared" si="167"/>
        <v>147.38504329288224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5161.58</v>
      </c>
      <c r="E738" s="194">
        <v>4431.3500000000004</v>
      </c>
      <c r="F738" s="45">
        <f t="shared" si="167"/>
        <v>85.852587773511218</v>
      </c>
    </row>
    <row r="739" spans="1:6" ht="12.75" customHeight="1" x14ac:dyDescent="0.2">
      <c r="A739" s="70" t="s">
        <v>1407</v>
      </c>
      <c r="B739" s="65" t="s">
        <v>1408</v>
      </c>
      <c r="C739" s="278" t="s">
        <v>1407</v>
      </c>
      <c r="D739" s="192">
        <v>2653.88</v>
      </c>
      <c r="E739" s="192">
        <v>12014.29</v>
      </c>
      <c r="F739" s="71">
        <f t="shared" si="167"/>
        <v>452.70660316216259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5964</v>
      </c>
      <c r="E744" s="192">
        <v>7488</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30819.58</v>
      </c>
      <c r="E855" s="194">
        <v>28032.15</v>
      </c>
      <c r="F855" s="45">
        <f t="shared" si="169"/>
        <v>90.955652218492261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A344" sqref="A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383598.67999999993</v>
      </c>
      <c r="E6" s="180">
        <f t="shared" si="0"/>
        <v>360345.23</v>
      </c>
      <c r="F6" s="181">
        <f t="shared" ref="F6:F298" si="1">IF(D6&gt;0,IF(E6/D6&gt;=100,"&gt;&gt;100",E6/D6*100),"-")</f>
        <v>93.938078723315741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136309.55999999991</v>
      </c>
      <c r="E7" s="79">
        <f t="shared" si="2"/>
        <v>120247.29999999999</v>
      </c>
      <c r="F7" s="71">
        <f t="shared" si="1"/>
        <v>88.216336403697639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20338.599999999999</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20338.599999999999</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136309.55999999991</v>
      </c>
      <c r="E12" s="79">
        <f t="shared" si="3"/>
        <v>99908.699999999983</v>
      </c>
      <c r="F12" s="71">
        <f t="shared" si="1"/>
        <v>73.295446042082474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39499.639999999985</v>
      </c>
      <c r="E13" s="79">
        <f t="shared" si="4"/>
        <v>17617.97</v>
      </c>
      <c r="F13" s="71">
        <f t="shared" si="1"/>
        <v>44.602862203301115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14823.64</v>
      </c>
      <c r="E14" s="192">
        <v>14823.64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198164.66</v>
      </c>
      <c r="E15" s="192">
        <v>177826.06</v>
      </c>
      <c r="F15" s="71">
        <f t="shared" si="1"/>
        <v>89.736515077915499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173488.66</v>
      </c>
      <c r="E18" s="192">
        <v>175031.73</v>
      </c>
      <c r="F18" s="71">
        <f t="shared" si="1"/>
        <v>100.88943565533333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96809.919999999925</v>
      </c>
      <c r="E19" s="79">
        <f t="shared" si="5"/>
        <v>82290.729999999981</v>
      </c>
      <c r="F19" s="71">
        <f t="shared" si="1"/>
        <v>85.00237372368457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510588.45</v>
      </c>
      <c r="E20" s="192">
        <v>502028.77</v>
      </c>
      <c r="F20" s="71">
        <f t="shared" si="1"/>
        <v>98.323565681910736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3194.6</v>
      </c>
      <c r="E21" s="192">
        <v>3491.33</v>
      </c>
      <c r="F21" s="71">
        <f t="shared" si="1"/>
        <v>109.28848682151131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58050.86</v>
      </c>
      <c r="E22" s="192">
        <v>63116.81</v>
      </c>
      <c r="F22" s="71">
        <f t="shared" si="1"/>
        <v>108.72674409991514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1002.94</v>
      </c>
      <c r="E23" s="192">
        <v>1002.94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4232.63</v>
      </c>
      <c r="E24" s="192">
        <v>4232.63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54015.5</v>
      </c>
      <c r="E25" s="192">
        <v>63180.33</v>
      </c>
      <c r="F25" s="71">
        <f t="shared" si="1"/>
        <v>116.96703723931094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126050.73</v>
      </c>
      <c r="E26" s="192">
        <v>122281.61</v>
      </c>
      <c r="F26" s="71">
        <f t="shared" si="1"/>
        <v>97.009838816482869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660325.79</v>
      </c>
      <c r="E28" s="192">
        <v>677043.69</v>
      </c>
      <c r="F28" s="71">
        <f t="shared" si="1"/>
        <v>102.5317654184005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83205.08</v>
      </c>
      <c r="E36" s="192">
        <v>85037.8</v>
      </c>
      <c r="F36" s="71">
        <f t="shared" si="1"/>
        <v>102.20265397256993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83205.08</v>
      </c>
      <c r="E40" s="192">
        <v>85037.8</v>
      </c>
      <c r="F40" s="71">
        <f t="shared" si="1"/>
        <v>102.20265397256993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1347.27</v>
      </c>
      <c r="E47" s="192">
        <v>1347.27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1347.27</v>
      </c>
      <c r="E50" s="192">
        <v>1347.27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165704.23000000001</v>
      </c>
      <c r="E54" s="192">
        <v>166465.82999999999</v>
      </c>
      <c r="F54" s="71">
        <f t="shared" si="1"/>
        <v>100.45961409675539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165704.23000000001</v>
      </c>
      <c r="E55" s="192">
        <v>166465.82999999999</v>
      </c>
      <c r="F55" s="71">
        <f t="shared" si="1"/>
        <v>100.45961409675539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247289.12</v>
      </c>
      <c r="E69" s="79">
        <f>E70+E82+E88+E119+E135+E147+E165+E171</f>
        <v>240097.93000000002</v>
      </c>
      <c r="F69" s="71">
        <f t="shared" si="1"/>
        <v>97.091990945659077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21199.13</v>
      </c>
      <c r="E70" s="79">
        <f t="shared" si="12"/>
        <v>23282.3</v>
      </c>
      <c r="F70" s="71">
        <f t="shared" si="1"/>
        <v>109.82667684947447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19158.13</v>
      </c>
      <c r="E71" s="79">
        <f t="shared" si="13"/>
        <v>23282.3</v>
      </c>
      <c r="F71" s="71">
        <f t="shared" si="1"/>
        <v>121.52699663276113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19158.13</v>
      </c>
      <c r="E73" s="192">
        <v>23282.3</v>
      </c>
      <c r="F73" s="71">
        <f t="shared" si="1"/>
        <v>121.52699663276113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2041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30677.079999999998</v>
      </c>
      <c r="E82" s="79">
        <f>SUM(E83:E85)-E86+E87</f>
        <v>12810.039999999999</v>
      </c>
      <c r="F82" s="71">
        <f t="shared" si="1"/>
        <v>41.757690106098757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67.28</v>
      </c>
      <c r="E84" s="192">
        <v>16.82</v>
      </c>
      <c r="F84" s="71">
        <f t="shared" si="1"/>
        <v>25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30609.8</v>
      </c>
      <c r="E87" s="192">
        <v>12793.22</v>
      </c>
      <c r="F87" s="71">
        <f t="shared" si="1"/>
        <v>41.794523322596028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2694.79</v>
      </c>
      <c r="E147" s="79">
        <f t="shared" si="24"/>
        <v>204005.59000000003</v>
      </c>
      <c r="F147" s="71">
        <f t="shared" si="1"/>
        <v>7570.3706040173829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201385.91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201385.91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2881.41</v>
      </c>
      <c r="E160" s="192">
        <v>3279.2</v>
      </c>
      <c r="F160" s="71">
        <f t="shared" si="1"/>
        <v>113.8053938870206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579</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765.62</v>
      </c>
      <c r="E164" s="192">
        <v>659.52</v>
      </c>
      <c r="F164" s="71">
        <f t="shared" si="1"/>
        <v>86.14195031477756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192718.12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192718.12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383598.68000000005</v>
      </c>
      <c r="E176" s="79">
        <f>E177+E251</f>
        <v>360345.23000000109</v>
      </c>
      <c r="F176" s="71">
        <f t="shared" si="1"/>
        <v>93.938078723315996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242696.04</v>
      </c>
      <c r="E177" s="79">
        <f>E178+E197+E203+E219+E247+E248</f>
        <v>228056.33000000002</v>
      </c>
      <c r="F177" s="71">
        <f t="shared" si="1"/>
        <v>93.967882623878012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242096.41</v>
      </c>
      <c r="E178" s="79">
        <f>SUM(E179:E181)+E185+E186+SUM(E194:E196)</f>
        <v>219603.32</v>
      </c>
      <c r="F178" s="71">
        <f t="shared" si="1"/>
        <v>90.70903612325354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192105.4</v>
      </c>
      <c r="E179" s="192">
        <v>200949.32</v>
      </c>
      <c r="F179" s="71">
        <f t="shared" si="1"/>
        <v>104.60368110422718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20016.189999999999</v>
      </c>
      <c r="E180" s="192">
        <v>17993.61</v>
      </c>
      <c r="F180" s="71">
        <f t="shared" si="1"/>
        <v>89.895279771025358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28.87</v>
      </c>
      <c r="E181" s="79">
        <f t="shared" si="28"/>
        <v>51.19</v>
      </c>
      <c r="F181" s="71">
        <f t="shared" si="1"/>
        <v>177.31208867336335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28.87</v>
      </c>
      <c r="E184" s="192">
        <v>51.19</v>
      </c>
      <c r="F184" s="71">
        <f t="shared" si="1"/>
        <v>177.31208867336335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609.20000000000005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29945.95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8453.01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599.63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599.63</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140902.64000000001</v>
      </c>
      <c r="E251" s="79">
        <f>+E252+E255-E264+E274+E291</f>
        <v>132288.90000000107</v>
      </c>
      <c r="F251" s="71">
        <f t="shared" si="1"/>
        <v>93.886743356974051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136442.21</v>
      </c>
      <c r="E252" s="79">
        <f>E253-E254</f>
        <v>120247.3</v>
      </c>
      <c r="F252" s="71">
        <f t="shared" si="1"/>
        <v>88.130571910261494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136442.21</v>
      </c>
      <c r="E253" s="192">
        <v>120247.3</v>
      </c>
      <c r="F253" s="71">
        <f t="shared" si="1"/>
        <v>88.130571910261494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1765.64</v>
      </c>
      <c r="E255" s="79">
        <f>E256-E260</f>
        <v>-192093.98999999894</v>
      </c>
      <c r="F255" s="71">
        <f t="shared" si="1"/>
        <v>-10879.567182438035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1765.64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1765.64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192093.98999999894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192093.98999999894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2694.79</v>
      </c>
      <c r="E274" s="79">
        <f>SUM(E275:E277)+SUM(E286:E290)</f>
        <v>204135.59</v>
      </c>
      <c r="F274" s="71">
        <f t="shared" si="1"/>
        <v>7575.1947276040055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201385.91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201385.91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2115.79</v>
      </c>
      <c r="E287" s="192">
        <v>2731.3</v>
      </c>
      <c r="F287" s="71">
        <f t="shared" si="39"/>
        <v>129.09126142008424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579</v>
      </c>
      <c r="E288" s="192">
        <v>18.38</v>
      </c>
      <c r="F288" s="71">
        <f t="shared" si="39"/>
        <v>3.1744386873920551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5113126.49</v>
      </c>
      <c r="E297" s="79">
        <f t="shared" si="42"/>
        <v>5113126.49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5113126.49</v>
      </c>
      <c r="E298" s="193">
        <v>5113126.49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2456.29</v>
      </c>
      <c r="E302" s="192">
        <v>3279.2</v>
      </c>
      <c r="F302" s="71">
        <f t="shared" si="43"/>
        <v>133.50215161890492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1004.12</v>
      </c>
      <c r="E303" s="192">
        <v>201385.91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30609.79</v>
      </c>
      <c r="E308" s="192">
        <v>12793.22</v>
      </c>
      <c r="F308" s="71">
        <f t="shared" si="43"/>
        <v>41.794536976568601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0.01</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29946.19</v>
      </c>
      <c r="E336" s="192">
        <v>0.3</v>
      </c>
      <c r="F336" s="71">
        <f t="shared" si="43"/>
        <v>1.0017968896878034E-3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212150.22</v>
      </c>
      <c r="E337" s="192">
        <v>219603.01999999961</v>
      </c>
      <c r="F337" s="71">
        <f t="shared" si="43"/>
        <v>103.51298245177385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26.3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8426.7099999999991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5113126.49</v>
      </c>
      <c r="E387" s="192">
        <v>5113126.49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2696485.78</v>
      </c>
      <c r="E114" s="60">
        <f t="shared" si="22"/>
        <v>3014237.06</v>
      </c>
      <c r="F114" s="45">
        <f t="shared" si="1"/>
        <v>111.78390341817416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2692643.78</v>
      </c>
      <c r="E115" s="60">
        <f t="shared" si="23"/>
        <v>3009740.16</v>
      </c>
      <c r="F115" s="45">
        <f t="shared" si="1"/>
        <v>111.77639546512907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2692643.78</v>
      </c>
      <c r="E117" s="194">
        <v>3009740.16</v>
      </c>
      <c r="F117" s="45">
        <f t="shared" si="1"/>
        <v>111.77639546512907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3842</v>
      </c>
      <c r="E128" s="194">
        <v>4496.8999999999996</v>
      </c>
      <c r="F128" s="45">
        <f t="shared" si="1"/>
        <v>117.04580947423216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2696485.78</v>
      </c>
      <c r="E141" s="81">
        <f t="shared" si="28"/>
        <v>3014237.06</v>
      </c>
      <c r="F141" s="61">
        <f t="shared" si="1"/>
        <v>111.78390341817416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37803.229999999996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37803.229999999996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37552.699999999997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37552.699999999997</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250.53</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250.53</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242096.41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2902625.65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174930.44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2704966.92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2448741.77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226225.29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305.61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28032.15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1662.1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19748.16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2980.13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2916665.7300000004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198136.68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2694728.2900000005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2439897.85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225462.1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283.29000000000002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27422.95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1662.1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19748.150000000001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4052.61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228056.32999999961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8453.31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0.3</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8453.01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219603.01999999961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219603.01999999961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10653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Nosil</cp:lastModifiedBy>
  <cp:lastPrinted>2025-11-26T12:43:51Z</cp:lastPrinted>
  <dcterms:created xsi:type="dcterms:W3CDTF">2022-04-01T05:14:30Z</dcterms:created>
  <dcterms:modified xsi:type="dcterms:W3CDTF">2026-02-02T08:58:34Z</dcterms:modified>
</cp:coreProperties>
</file>